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filterPrivacy="1" showInkAnnotation="0" autoCompressPictures="0"/>
  <bookViews>
    <workbookView xWindow="6140" yWindow="0" windowWidth="37940" windowHeight="26440" tabRatio="500" activeTab="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2" i="7" l="1"/>
  <c r="L72" i="7"/>
  <c r="M72" i="7"/>
  <c r="N72" i="7"/>
  <c r="N73" i="7"/>
  <c r="M73" i="7"/>
  <c r="L73" i="7"/>
  <c r="K73" i="7"/>
  <c r="X69" i="7"/>
  <c r="K71" i="7"/>
  <c r="J19" i="4"/>
  <c r="L7" i="7"/>
  <c r="M7" i="7"/>
  <c r="N7" i="7"/>
  <c r="O7" i="7"/>
  <c r="P7" i="7"/>
  <c r="Q7" i="7"/>
  <c r="R7" i="7"/>
  <c r="R13" i="7"/>
  <c r="S7" i="7"/>
  <c r="S13" i="7"/>
  <c r="T7" i="7"/>
  <c r="T13" i="7"/>
  <c r="U7" i="7"/>
  <c r="U13" i="7"/>
  <c r="V7" i="7"/>
  <c r="V13" i="7"/>
  <c r="W7" i="7"/>
  <c r="W13" i="7"/>
  <c r="X7" i="7"/>
  <c r="X13" i="7"/>
  <c r="X20" i="7"/>
  <c r="X36" i="7"/>
  <c r="L8" i="7"/>
  <c r="M8" i="7"/>
  <c r="N8" i="7"/>
  <c r="O8" i="7"/>
  <c r="P8" i="7"/>
  <c r="Q8" i="7"/>
  <c r="R8" i="7"/>
  <c r="R14" i="7"/>
  <c r="S8" i="7"/>
  <c r="S14" i="7"/>
  <c r="T8" i="7"/>
  <c r="T14" i="7"/>
  <c r="U8" i="7"/>
  <c r="U14" i="7"/>
  <c r="V8" i="7"/>
  <c r="V14" i="7"/>
  <c r="W8" i="7"/>
  <c r="W14" i="7"/>
  <c r="X8" i="7"/>
  <c r="X14" i="7"/>
  <c r="X21" i="7"/>
  <c r="X37" i="7"/>
  <c r="L9" i="7"/>
  <c r="M9" i="7"/>
  <c r="N9" i="7"/>
  <c r="O9" i="7"/>
  <c r="P9" i="7"/>
  <c r="Q9" i="7"/>
  <c r="R9" i="7"/>
  <c r="R15" i="7"/>
  <c r="S9" i="7"/>
  <c r="S15" i="7"/>
  <c r="T9" i="7"/>
  <c r="T15" i="7"/>
  <c r="U9" i="7"/>
  <c r="U15" i="7"/>
  <c r="V9" i="7"/>
  <c r="V15" i="7"/>
  <c r="W9" i="7"/>
  <c r="W15" i="7"/>
  <c r="X9" i="7"/>
  <c r="X15" i="7"/>
  <c r="X22" i="7"/>
  <c r="X38" i="7"/>
  <c r="M10" i="7"/>
  <c r="N10" i="7"/>
  <c r="O10" i="7"/>
  <c r="P10" i="7"/>
  <c r="Q10" i="7"/>
  <c r="R10" i="7"/>
  <c r="R16" i="7"/>
  <c r="S10" i="7"/>
  <c r="S16" i="7"/>
  <c r="T10" i="7"/>
  <c r="T16" i="7"/>
  <c r="U10" i="7"/>
  <c r="U16" i="7"/>
  <c r="V10" i="7"/>
  <c r="V16" i="7"/>
  <c r="W10" i="7"/>
  <c r="W16" i="7"/>
  <c r="X10" i="7"/>
  <c r="X16" i="7"/>
  <c r="X23" i="7"/>
  <c r="X39" i="7"/>
  <c r="X40" i="7"/>
  <c r="Y7" i="7"/>
  <c r="Y13" i="7"/>
  <c r="Y20" i="7"/>
  <c r="Y36" i="7"/>
  <c r="Y8" i="7"/>
  <c r="Y14" i="7"/>
  <c r="Y21" i="7"/>
  <c r="Y37" i="7"/>
  <c r="Y9" i="7"/>
  <c r="Y15" i="7"/>
  <c r="Y22" i="7"/>
  <c r="Y38" i="7"/>
  <c r="Y10" i="7"/>
  <c r="Y16" i="7"/>
  <c r="Y23" i="7"/>
  <c r="Y39" i="7"/>
  <c r="Y40" i="7"/>
  <c r="Z7" i="7"/>
  <c r="Z13" i="7"/>
  <c r="Z20" i="7"/>
  <c r="Z36" i="7"/>
  <c r="Z8" i="7"/>
  <c r="Z14" i="7"/>
  <c r="Z21" i="7"/>
  <c r="Z37" i="7"/>
  <c r="Z9" i="7"/>
  <c r="Z15" i="7"/>
  <c r="Z22" i="7"/>
  <c r="Z38" i="7"/>
  <c r="Z10" i="7"/>
  <c r="Z16" i="7"/>
  <c r="Z23" i="7"/>
  <c r="Z39" i="7"/>
  <c r="Z40" i="7"/>
  <c r="AA7" i="7"/>
  <c r="AA13" i="7"/>
  <c r="AA20" i="7"/>
  <c r="AA36" i="7"/>
  <c r="AA8" i="7"/>
  <c r="AA14" i="7"/>
  <c r="AA21" i="7"/>
  <c r="AA37" i="7"/>
  <c r="AA9" i="7"/>
  <c r="AA15" i="7"/>
  <c r="AA22" i="7"/>
  <c r="AA38" i="7"/>
  <c r="AA10" i="7"/>
  <c r="AA16" i="7"/>
  <c r="AA23" i="7"/>
  <c r="AA39" i="7"/>
  <c r="AA40" i="7"/>
  <c r="AB7" i="7"/>
  <c r="AB13" i="7"/>
  <c r="AB20" i="7"/>
  <c r="AB36" i="7"/>
  <c r="AB8" i="7"/>
  <c r="AB14" i="7"/>
  <c r="AB21" i="7"/>
  <c r="AB37" i="7"/>
  <c r="AB9" i="7"/>
  <c r="AB15" i="7"/>
  <c r="AB22" i="7"/>
  <c r="AB38" i="7"/>
  <c r="AB10" i="7"/>
  <c r="AB16" i="7"/>
  <c r="AB23" i="7"/>
  <c r="AB39" i="7"/>
  <c r="AB40" i="7"/>
  <c r="AC7" i="7"/>
  <c r="AC13" i="7"/>
  <c r="AC20" i="7"/>
  <c r="AC36" i="7"/>
  <c r="AC8" i="7"/>
  <c r="AC14" i="7"/>
  <c r="AC21" i="7"/>
  <c r="AC37" i="7"/>
  <c r="AC9" i="7"/>
  <c r="AC15" i="7"/>
  <c r="AC22" i="7"/>
  <c r="AC38" i="7"/>
  <c r="AC10" i="7"/>
  <c r="AC16" i="7"/>
  <c r="AC23" i="7"/>
  <c r="AC39" i="7"/>
  <c r="AC40" i="7"/>
  <c r="AD7" i="7"/>
  <c r="AD13" i="7"/>
  <c r="AD20" i="7"/>
  <c r="AD36" i="7"/>
  <c r="AD8" i="7"/>
  <c r="AD14" i="7"/>
  <c r="AD21" i="7"/>
  <c r="AD37" i="7"/>
  <c r="AD9" i="7"/>
  <c r="AD15" i="7"/>
  <c r="AD22" i="7"/>
  <c r="AD38" i="7"/>
  <c r="AD10" i="7"/>
  <c r="AD16" i="7"/>
  <c r="AD23" i="7"/>
  <c r="AD39" i="7"/>
  <c r="AD40" i="7"/>
  <c r="AE7" i="7"/>
  <c r="AE13" i="7"/>
  <c r="AE20" i="7"/>
  <c r="AE36" i="7"/>
  <c r="AE8" i="7"/>
  <c r="AE14" i="7"/>
  <c r="AE21" i="7"/>
  <c r="AE37" i="7"/>
  <c r="AE9" i="7"/>
  <c r="AE15" i="7"/>
  <c r="AE22" i="7"/>
  <c r="AE38" i="7"/>
  <c r="AE10" i="7"/>
  <c r="AE16" i="7"/>
  <c r="AE23" i="7"/>
  <c r="AE39" i="7"/>
  <c r="AE40" i="7"/>
  <c r="AF7" i="7"/>
  <c r="AF13" i="7"/>
  <c r="AF20" i="7"/>
  <c r="AF36" i="7"/>
  <c r="AF8" i="7"/>
  <c r="AF14" i="7"/>
  <c r="AF21" i="7"/>
  <c r="AF37" i="7"/>
  <c r="AF9" i="7"/>
  <c r="AF15" i="7"/>
  <c r="AF22" i="7"/>
  <c r="AF38" i="7"/>
  <c r="AF10" i="7"/>
  <c r="AF16" i="7"/>
  <c r="AF23" i="7"/>
  <c r="AF39" i="7"/>
  <c r="AF40" i="7"/>
  <c r="AG7" i="7"/>
  <c r="AG13" i="7"/>
  <c r="AG20" i="7"/>
  <c r="AG36" i="7"/>
  <c r="AG8" i="7"/>
  <c r="AG14" i="7"/>
  <c r="AG21" i="7"/>
  <c r="AG37" i="7"/>
  <c r="AG9" i="7"/>
  <c r="AG15" i="7"/>
  <c r="AG22" i="7"/>
  <c r="AG38" i="7"/>
  <c r="AG10" i="7"/>
  <c r="AG16" i="7"/>
  <c r="AG23" i="7"/>
  <c r="AG39" i="7"/>
  <c r="AG40" i="7"/>
  <c r="AH7" i="7"/>
  <c r="AH13" i="7"/>
  <c r="AH20" i="7"/>
  <c r="AH36" i="7"/>
  <c r="AH8" i="7"/>
  <c r="AH14" i="7"/>
  <c r="AH21" i="7"/>
  <c r="AH37" i="7"/>
  <c r="AH9" i="7"/>
  <c r="AH15" i="7"/>
  <c r="AH22" i="7"/>
  <c r="AH38" i="7"/>
  <c r="AH10" i="7"/>
  <c r="AH16" i="7"/>
  <c r="AH23" i="7"/>
  <c r="AH39" i="7"/>
  <c r="AH40" i="7"/>
  <c r="AI7" i="7"/>
  <c r="AI13" i="7"/>
  <c r="AI20" i="7"/>
  <c r="AI36" i="7"/>
  <c r="AI8" i="7"/>
  <c r="AI14" i="7"/>
  <c r="AI21" i="7"/>
  <c r="AI37" i="7"/>
  <c r="AI9" i="7"/>
  <c r="AI15" i="7"/>
  <c r="AI22" i="7"/>
  <c r="AI38" i="7"/>
  <c r="AI10" i="7"/>
  <c r="AI16" i="7"/>
  <c r="AI23" i="7"/>
  <c r="AI39" i="7"/>
  <c r="AI40" i="7"/>
  <c r="AJ7" i="7"/>
  <c r="AJ13" i="7"/>
  <c r="AJ20" i="7"/>
  <c r="AJ36" i="7"/>
  <c r="AJ8" i="7"/>
  <c r="AJ14" i="7"/>
  <c r="AJ21" i="7"/>
  <c r="AJ37" i="7"/>
  <c r="AJ9" i="7"/>
  <c r="AJ15" i="7"/>
  <c r="AJ22" i="7"/>
  <c r="AJ38" i="7"/>
  <c r="AJ10" i="7"/>
  <c r="AJ16" i="7"/>
  <c r="AJ23" i="7"/>
  <c r="AJ39" i="7"/>
  <c r="AJ40" i="7"/>
  <c r="AK7" i="7"/>
  <c r="AK13" i="7"/>
  <c r="AK20" i="7"/>
  <c r="AK36" i="7"/>
  <c r="AK8" i="7"/>
  <c r="AK14" i="7"/>
  <c r="AK21" i="7"/>
  <c r="AK37" i="7"/>
  <c r="AK9" i="7"/>
  <c r="AK15" i="7"/>
  <c r="AK22" i="7"/>
  <c r="AK38" i="7"/>
  <c r="AK10" i="7"/>
  <c r="AK16" i="7"/>
  <c r="AK23" i="7"/>
  <c r="AK39" i="7"/>
  <c r="AK40" i="7"/>
  <c r="AL7" i="7"/>
  <c r="AL13" i="7"/>
  <c r="AL20" i="7"/>
  <c r="AL36" i="7"/>
  <c r="AL8" i="7"/>
  <c r="AL14" i="7"/>
  <c r="AL21" i="7"/>
  <c r="AL37" i="7"/>
  <c r="AL9" i="7"/>
  <c r="AL15" i="7"/>
  <c r="AL22" i="7"/>
  <c r="AL38" i="7"/>
  <c r="AL10" i="7"/>
  <c r="AL16" i="7"/>
  <c r="AL23" i="7"/>
  <c r="AL39" i="7"/>
  <c r="AL40" i="7"/>
  <c r="AM7" i="7"/>
  <c r="AM13" i="7"/>
  <c r="AM20" i="7"/>
  <c r="AM36" i="7"/>
  <c r="AM8" i="7"/>
  <c r="AM14" i="7"/>
  <c r="AM21" i="7"/>
  <c r="AM37" i="7"/>
  <c r="AM9" i="7"/>
  <c r="AM15" i="7"/>
  <c r="AM22" i="7"/>
  <c r="AM38" i="7"/>
  <c r="AM10" i="7"/>
  <c r="AM16" i="7"/>
  <c r="AM23" i="7"/>
  <c r="AM39" i="7"/>
  <c r="AM40" i="7"/>
  <c r="AN7" i="7"/>
  <c r="AN13" i="7"/>
  <c r="AN20" i="7"/>
  <c r="AN36" i="7"/>
  <c r="AN8" i="7"/>
  <c r="AN14" i="7"/>
  <c r="AN21" i="7"/>
  <c r="AN37" i="7"/>
  <c r="AN9" i="7"/>
  <c r="AN15" i="7"/>
  <c r="AN22" i="7"/>
  <c r="AN38" i="7"/>
  <c r="AN10" i="7"/>
  <c r="AN16" i="7"/>
  <c r="AN23" i="7"/>
  <c r="AN39" i="7"/>
  <c r="AN40" i="7"/>
  <c r="AO7" i="7"/>
  <c r="AO13" i="7"/>
  <c r="AO20" i="7"/>
  <c r="AO36" i="7"/>
  <c r="AO8" i="7"/>
  <c r="AO14" i="7"/>
  <c r="AO21" i="7"/>
  <c r="AO37" i="7"/>
  <c r="AO9" i="7"/>
  <c r="AO15" i="7"/>
  <c r="AO22" i="7"/>
  <c r="AO38" i="7"/>
  <c r="AO10" i="7"/>
  <c r="AO16" i="7"/>
  <c r="AO23" i="7"/>
  <c r="AO39" i="7"/>
  <c r="AO40" i="7"/>
  <c r="AP7" i="7"/>
  <c r="AP13" i="7"/>
  <c r="AP20" i="7"/>
  <c r="AP36" i="7"/>
  <c r="AP8" i="7"/>
  <c r="AP14" i="7"/>
  <c r="AP21" i="7"/>
  <c r="AP37" i="7"/>
  <c r="AP9" i="7"/>
  <c r="AP15" i="7"/>
  <c r="AP22" i="7"/>
  <c r="AP38" i="7"/>
  <c r="AP10" i="7"/>
  <c r="AP16" i="7"/>
  <c r="AP23" i="7"/>
  <c r="AP39" i="7"/>
  <c r="AP40" i="7"/>
  <c r="AQ7" i="7"/>
  <c r="AQ13" i="7"/>
  <c r="AQ20" i="7"/>
  <c r="AQ36" i="7"/>
  <c r="AQ8" i="7"/>
  <c r="AQ14" i="7"/>
  <c r="AQ21" i="7"/>
  <c r="AQ37" i="7"/>
  <c r="AQ9" i="7"/>
  <c r="AQ15" i="7"/>
  <c r="AQ22" i="7"/>
  <c r="AQ38" i="7"/>
  <c r="AQ10" i="7"/>
  <c r="AQ16" i="7"/>
  <c r="AQ23" i="7"/>
  <c r="AQ39" i="7"/>
  <c r="AQ40" i="7"/>
  <c r="AR7" i="7"/>
  <c r="AR13" i="7"/>
  <c r="AR20" i="7"/>
  <c r="AR36" i="7"/>
  <c r="AR8" i="7"/>
  <c r="AR14" i="7"/>
  <c r="AR21" i="7"/>
  <c r="AR37" i="7"/>
  <c r="AR9" i="7"/>
  <c r="AR15" i="7"/>
  <c r="AR22" i="7"/>
  <c r="AR38" i="7"/>
  <c r="AR10" i="7"/>
  <c r="AR16" i="7"/>
  <c r="AR23" i="7"/>
  <c r="AR39" i="7"/>
  <c r="AR40" i="7"/>
  <c r="AS7" i="7"/>
  <c r="AS13" i="7"/>
  <c r="AS20" i="7"/>
  <c r="AS36" i="7"/>
  <c r="AS8" i="7"/>
  <c r="AS14" i="7"/>
  <c r="AS21" i="7"/>
  <c r="AS37" i="7"/>
  <c r="AS9" i="7"/>
  <c r="AS15" i="7"/>
  <c r="AS22" i="7"/>
  <c r="AS38" i="7"/>
  <c r="AS10" i="7"/>
  <c r="AS16" i="7"/>
  <c r="AS23" i="7"/>
  <c r="AS39" i="7"/>
  <c r="AS40" i="7"/>
  <c r="AT7" i="7"/>
  <c r="AT13" i="7"/>
  <c r="AT20" i="7"/>
  <c r="AT36" i="7"/>
  <c r="AT8" i="7"/>
  <c r="AT14" i="7"/>
  <c r="AT21" i="7"/>
  <c r="AT37" i="7"/>
  <c r="AT9" i="7"/>
  <c r="AT15" i="7"/>
  <c r="AT22" i="7"/>
  <c r="AT38" i="7"/>
  <c r="AT10" i="7"/>
  <c r="AT16" i="7"/>
  <c r="AT23" i="7"/>
  <c r="AT39" i="7"/>
  <c r="AT40" i="7"/>
  <c r="AU7" i="7"/>
  <c r="AU13" i="7"/>
  <c r="AU20" i="7"/>
  <c r="AU36" i="7"/>
  <c r="AU8" i="7"/>
  <c r="AU14" i="7"/>
  <c r="AU21" i="7"/>
  <c r="AU37" i="7"/>
  <c r="AU9" i="7"/>
  <c r="AU15" i="7"/>
  <c r="AU22" i="7"/>
  <c r="AU38" i="7"/>
  <c r="AU10" i="7"/>
  <c r="AU16" i="7"/>
  <c r="AU23" i="7"/>
  <c r="AU39" i="7"/>
  <c r="AU40" i="7"/>
  <c r="AV7" i="7"/>
  <c r="AV13" i="7"/>
  <c r="AV20" i="7"/>
  <c r="AV36" i="7"/>
  <c r="AV8" i="7"/>
  <c r="AV14" i="7"/>
  <c r="AV21" i="7"/>
  <c r="AV37" i="7"/>
  <c r="AV9" i="7"/>
  <c r="AV15" i="7"/>
  <c r="AV22" i="7"/>
  <c r="AV38" i="7"/>
  <c r="AV10" i="7"/>
  <c r="AV16" i="7"/>
  <c r="AV23" i="7"/>
  <c r="AV39" i="7"/>
  <c r="AV40" i="7"/>
  <c r="AW7" i="7"/>
  <c r="AW13" i="7"/>
  <c r="AW20" i="7"/>
  <c r="AW36" i="7"/>
  <c r="AW8" i="7"/>
  <c r="AW14" i="7"/>
  <c r="AW21" i="7"/>
  <c r="AW37" i="7"/>
  <c r="AW9" i="7"/>
  <c r="AW15" i="7"/>
  <c r="AW22" i="7"/>
  <c r="AW38" i="7"/>
  <c r="AW10" i="7"/>
  <c r="AW16" i="7"/>
  <c r="AW23" i="7"/>
  <c r="AW39" i="7"/>
  <c r="AW40" i="7"/>
  <c r="AX7" i="7"/>
  <c r="AX13" i="7"/>
  <c r="AX20" i="7"/>
  <c r="AX36" i="7"/>
  <c r="AX8" i="7"/>
  <c r="AX14" i="7"/>
  <c r="AX21" i="7"/>
  <c r="AX37" i="7"/>
  <c r="AX9" i="7"/>
  <c r="AX15" i="7"/>
  <c r="AX22" i="7"/>
  <c r="AX38" i="7"/>
  <c r="AX10" i="7"/>
  <c r="AX16" i="7"/>
  <c r="AX23" i="7"/>
  <c r="AX39" i="7"/>
  <c r="AX40" i="7"/>
  <c r="AY7" i="7"/>
  <c r="AY13" i="7"/>
  <c r="AY20" i="7"/>
  <c r="AY36" i="7"/>
  <c r="AY8" i="7"/>
  <c r="AY14" i="7"/>
  <c r="AY21" i="7"/>
  <c r="AY37" i="7"/>
  <c r="AY9" i="7"/>
  <c r="AY15" i="7"/>
  <c r="AY22" i="7"/>
  <c r="AY38" i="7"/>
  <c r="AY10" i="7"/>
  <c r="AY16" i="7"/>
  <c r="AY23" i="7"/>
  <c r="AY39" i="7"/>
  <c r="AY40" i="7"/>
  <c r="AZ7" i="7"/>
  <c r="AZ13" i="7"/>
  <c r="AZ20" i="7"/>
  <c r="AZ36" i="7"/>
  <c r="AZ8" i="7"/>
  <c r="AZ14" i="7"/>
  <c r="AZ21" i="7"/>
  <c r="AZ37" i="7"/>
  <c r="AZ9" i="7"/>
  <c r="AZ15" i="7"/>
  <c r="AZ22" i="7"/>
  <c r="AZ38" i="7"/>
  <c r="AZ10" i="7"/>
  <c r="AZ16" i="7"/>
  <c r="AZ23" i="7"/>
  <c r="AZ39" i="7"/>
  <c r="AZ40" i="7"/>
  <c r="BA7" i="7"/>
  <c r="BA13" i="7"/>
  <c r="BA20" i="7"/>
  <c r="BA36" i="7"/>
  <c r="BA8" i="7"/>
  <c r="BA14" i="7"/>
  <c r="BA21" i="7"/>
  <c r="BA37" i="7"/>
  <c r="BA9" i="7"/>
  <c r="BA15" i="7"/>
  <c r="BA22" i="7"/>
  <c r="BA38" i="7"/>
  <c r="BA10" i="7"/>
  <c r="BA16" i="7"/>
  <c r="BA23" i="7"/>
  <c r="BA39" i="7"/>
  <c r="BA40" i="7"/>
  <c r="BB7" i="7"/>
  <c r="BB13" i="7"/>
  <c r="BB20" i="7"/>
  <c r="BB36" i="7"/>
  <c r="BB8" i="7"/>
  <c r="BB14" i="7"/>
  <c r="BB21" i="7"/>
  <c r="BB37" i="7"/>
  <c r="BB9" i="7"/>
  <c r="BB15" i="7"/>
  <c r="BB22" i="7"/>
  <c r="BB38" i="7"/>
  <c r="BB10" i="7"/>
  <c r="BB16" i="7"/>
  <c r="BB23" i="7"/>
  <c r="BB39" i="7"/>
  <c r="BB40" i="7"/>
  <c r="BC7" i="7"/>
  <c r="BC13" i="7"/>
  <c r="BC20" i="7"/>
  <c r="BC36" i="7"/>
  <c r="BC8" i="7"/>
  <c r="BC14" i="7"/>
  <c r="BC21" i="7"/>
  <c r="BC37" i="7"/>
  <c r="BC9" i="7"/>
  <c r="BC15" i="7"/>
  <c r="BC22" i="7"/>
  <c r="BC38" i="7"/>
  <c r="BC10" i="7"/>
  <c r="BC16" i="7"/>
  <c r="BC23" i="7"/>
  <c r="BC39" i="7"/>
  <c r="BC40" i="7"/>
  <c r="BD7" i="7"/>
  <c r="BD13" i="7"/>
  <c r="BD20" i="7"/>
  <c r="BD36" i="7"/>
  <c r="BD8" i="7"/>
  <c r="BD14" i="7"/>
  <c r="BD21" i="7"/>
  <c r="BD37" i="7"/>
  <c r="BD9" i="7"/>
  <c r="BD15" i="7"/>
  <c r="BD22" i="7"/>
  <c r="BD38" i="7"/>
  <c r="BD10" i="7"/>
  <c r="BD16" i="7"/>
  <c r="BD23" i="7"/>
  <c r="BD39" i="7"/>
  <c r="BD40" i="7"/>
  <c r="BE7" i="7"/>
  <c r="BE13" i="7"/>
  <c r="BE20" i="7"/>
  <c r="BE36" i="7"/>
  <c r="BE8" i="7"/>
  <c r="BE14" i="7"/>
  <c r="BE21" i="7"/>
  <c r="BE37" i="7"/>
  <c r="BE9" i="7"/>
  <c r="BE15" i="7"/>
  <c r="BE22" i="7"/>
  <c r="BE38" i="7"/>
  <c r="BE10" i="7"/>
  <c r="BE16" i="7"/>
  <c r="BE23" i="7"/>
  <c r="BE39" i="7"/>
  <c r="BE40" i="7"/>
  <c r="BF7" i="7"/>
  <c r="BF13" i="7"/>
  <c r="BF20" i="7"/>
  <c r="BF36" i="7"/>
  <c r="BF8" i="7"/>
  <c r="BF14" i="7"/>
  <c r="BF21" i="7"/>
  <c r="BF37" i="7"/>
  <c r="BF9" i="7"/>
  <c r="BF15" i="7"/>
  <c r="BF22" i="7"/>
  <c r="BF38" i="7"/>
  <c r="BF10" i="7"/>
  <c r="BF16" i="7"/>
  <c r="BF23" i="7"/>
  <c r="BF39" i="7"/>
  <c r="BF40" i="7"/>
  <c r="BG7" i="7"/>
  <c r="BG13" i="7"/>
  <c r="BG20" i="7"/>
  <c r="BG36" i="7"/>
  <c r="BG8" i="7"/>
  <c r="BG14" i="7"/>
  <c r="BG21" i="7"/>
  <c r="BG37" i="7"/>
  <c r="BG9" i="7"/>
  <c r="BG15" i="7"/>
  <c r="BG22" i="7"/>
  <c r="BG38" i="7"/>
  <c r="BG10" i="7"/>
  <c r="BG16" i="7"/>
  <c r="BG23" i="7"/>
  <c r="BG39" i="7"/>
  <c r="BG40" i="7"/>
  <c r="BH7" i="7"/>
  <c r="BH13" i="7"/>
  <c r="BH20" i="7"/>
  <c r="BH36" i="7"/>
  <c r="BH8" i="7"/>
  <c r="BH14" i="7"/>
  <c r="BH21" i="7"/>
  <c r="BH37" i="7"/>
  <c r="BH9" i="7"/>
  <c r="BH15" i="7"/>
  <c r="BH22" i="7"/>
  <c r="BH38" i="7"/>
  <c r="BH10" i="7"/>
  <c r="BH16" i="7"/>
  <c r="BH23" i="7"/>
  <c r="BH39" i="7"/>
  <c r="BH40" i="7"/>
  <c r="BI7" i="7"/>
  <c r="BI13" i="7"/>
  <c r="BI20" i="7"/>
  <c r="BI36" i="7"/>
  <c r="BI8" i="7"/>
  <c r="BI14" i="7"/>
  <c r="BI21" i="7"/>
  <c r="BI37" i="7"/>
  <c r="BI9" i="7"/>
  <c r="BI15" i="7"/>
  <c r="BI22" i="7"/>
  <c r="BI38" i="7"/>
  <c r="BI10" i="7"/>
  <c r="BI16" i="7"/>
  <c r="BI23" i="7"/>
  <c r="BI39" i="7"/>
  <c r="BI40" i="7"/>
  <c r="BJ7" i="7"/>
  <c r="BJ13" i="7"/>
  <c r="BJ20" i="7"/>
  <c r="BJ36" i="7"/>
  <c r="BJ8" i="7"/>
  <c r="BJ14" i="7"/>
  <c r="BJ21" i="7"/>
  <c r="BJ37" i="7"/>
  <c r="BJ9" i="7"/>
  <c r="BJ15" i="7"/>
  <c r="BJ22" i="7"/>
  <c r="BJ38" i="7"/>
  <c r="BJ10" i="7"/>
  <c r="BJ16" i="7"/>
  <c r="BJ23" i="7"/>
  <c r="BJ39" i="7"/>
  <c r="BJ40" i="7"/>
  <c r="BK7" i="7"/>
  <c r="BK13" i="7"/>
  <c r="BK20" i="7"/>
  <c r="BK36" i="7"/>
  <c r="BK8" i="7"/>
  <c r="BK14" i="7"/>
  <c r="BK21" i="7"/>
  <c r="BK37" i="7"/>
  <c r="BK9" i="7"/>
  <c r="BK15" i="7"/>
  <c r="BK22" i="7"/>
  <c r="BK38" i="7"/>
  <c r="BK10" i="7"/>
  <c r="BK16" i="7"/>
  <c r="BK23" i="7"/>
  <c r="BK39" i="7"/>
  <c r="BK40" i="7"/>
  <c r="BL7" i="7"/>
  <c r="BL13" i="7"/>
  <c r="BL20" i="7"/>
  <c r="BL36" i="7"/>
  <c r="BL8" i="7"/>
  <c r="BL14" i="7"/>
  <c r="BL21" i="7"/>
  <c r="BL37" i="7"/>
  <c r="BL9" i="7"/>
  <c r="BL15" i="7"/>
  <c r="BL22" i="7"/>
  <c r="BL38" i="7"/>
  <c r="BL10" i="7"/>
  <c r="BL16" i="7"/>
  <c r="BL23" i="7"/>
  <c r="BL39" i="7"/>
  <c r="BL40" i="7"/>
  <c r="BM7" i="7"/>
  <c r="BM13" i="7"/>
  <c r="BM20" i="7"/>
  <c r="BM36" i="7"/>
  <c r="BM8" i="7"/>
  <c r="BM14" i="7"/>
  <c r="BM21" i="7"/>
  <c r="BM37" i="7"/>
  <c r="BM15" i="7"/>
  <c r="BM22" i="7"/>
  <c r="BM38" i="7"/>
  <c r="BM16" i="7"/>
  <c r="BM23" i="7"/>
  <c r="BM39" i="7"/>
  <c r="BM40" i="7"/>
  <c r="BN7" i="7"/>
  <c r="BN13" i="7"/>
  <c r="BN20" i="7"/>
  <c r="BN36" i="7"/>
  <c r="BN8" i="7"/>
  <c r="BN14" i="7"/>
  <c r="BN21" i="7"/>
  <c r="BN37" i="7"/>
  <c r="BN9" i="7"/>
  <c r="BN15" i="7"/>
  <c r="BN22" i="7"/>
  <c r="BN38" i="7"/>
  <c r="BN16" i="7"/>
  <c r="BN23" i="7"/>
  <c r="BN39" i="7"/>
  <c r="BN40" i="7"/>
  <c r="BO7" i="7"/>
  <c r="BO13" i="7"/>
  <c r="BO20" i="7"/>
  <c r="BO36" i="7"/>
  <c r="BO8" i="7"/>
  <c r="BO14" i="7"/>
  <c r="BO21" i="7"/>
  <c r="BO37" i="7"/>
  <c r="BO9" i="7"/>
  <c r="BO15" i="7"/>
  <c r="BO22" i="7"/>
  <c r="BO38" i="7"/>
  <c r="BO16" i="7"/>
  <c r="BO23" i="7"/>
  <c r="BO39" i="7"/>
  <c r="BO40" i="7"/>
  <c r="BP7" i="7"/>
  <c r="BP13" i="7"/>
  <c r="BP20" i="7"/>
  <c r="BP36" i="7"/>
  <c r="BP8" i="7"/>
  <c r="BP14" i="7"/>
  <c r="BP21" i="7"/>
  <c r="BP37" i="7"/>
  <c r="BP9" i="7"/>
  <c r="BP15" i="7"/>
  <c r="BP22" i="7"/>
  <c r="BP38" i="7"/>
  <c r="BP16" i="7"/>
  <c r="BP23" i="7"/>
  <c r="BP39" i="7"/>
  <c r="BP40" i="7"/>
  <c r="BQ7" i="7"/>
  <c r="BQ13" i="7"/>
  <c r="BQ20" i="7"/>
  <c r="BQ36" i="7"/>
  <c r="BQ8" i="7"/>
  <c r="BQ14" i="7"/>
  <c r="BQ21" i="7"/>
  <c r="BQ37" i="7"/>
  <c r="BQ9" i="7"/>
  <c r="BQ15" i="7"/>
  <c r="BQ22" i="7"/>
  <c r="BQ38" i="7"/>
  <c r="BQ16" i="7"/>
  <c r="BQ23" i="7"/>
  <c r="BQ39" i="7"/>
  <c r="BQ40" i="7"/>
  <c r="BR7" i="7"/>
  <c r="BR13" i="7"/>
  <c r="BR20" i="7"/>
  <c r="BR36" i="7"/>
  <c r="BR8" i="7"/>
  <c r="BR14" i="7"/>
  <c r="BR21" i="7"/>
  <c r="BR37" i="7"/>
  <c r="BR9" i="7"/>
  <c r="BR15" i="7"/>
  <c r="BR22" i="7"/>
  <c r="BR38" i="7"/>
  <c r="BR16" i="7"/>
  <c r="BR23" i="7"/>
  <c r="BR39" i="7"/>
  <c r="BR40" i="7"/>
  <c r="BS7" i="7"/>
  <c r="BS13" i="7"/>
  <c r="BS20" i="7"/>
  <c r="BS36" i="7"/>
  <c r="BS8" i="7"/>
  <c r="BS14" i="7"/>
  <c r="BS21" i="7"/>
  <c r="BS37" i="7"/>
  <c r="BS9" i="7"/>
  <c r="BS15" i="7"/>
  <c r="BS22" i="7"/>
  <c r="BS38" i="7"/>
  <c r="BS16" i="7"/>
  <c r="BS23" i="7"/>
  <c r="BS39" i="7"/>
  <c r="BS40" i="7"/>
  <c r="BT7" i="7"/>
  <c r="BT13" i="7"/>
  <c r="BT20" i="7"/>
  <c r="BT36" i="7"/>
  <c r="BT8" i="7"/>
  <c r="BT14" i="7"/>
  <c r="BT21" i="7"/>
  <c r="BT37" i="7"/>
  <c r="BT9" i="7"/>
  <c r="BT15" i="7"/>
  <c r="BT22" i="7"/>
  <c r="BT38" i="7"/>
  <c r="BT16" i="7"/>
  <c r="BT23" i="7"/>
  <c r="BT39" i="7"/>
  <c r="BT40" i="7"/>
  <c r="BU7" i="7"/>
  <c r="BU13" i="7"/>
  <c r="BU20" i="7"/>
  <c r="BU36" i="7"/>
  <c r="BU8" i="7"/>
  <c r="BU14" i="7"/>
  <c r="BU21" i="7"/>
  <c r="BU37" i="7"/>
  <c r="BU9" i="7"/>
  <c r="BU15" i="7"/>
  <c r="BU22" i="7"/>
  <c r="BU38" i="7"/>
  <c r="BU16" i="7"/>
  <c r="BU23" i="7"/>
  <c r="BU39" i="7"/>
  <c r="BU40" i="7"/>
  <c r="BV7" i="7"/>
  <c r="BV13" i="7"/>
  <c r="BV20" i="7"/>
  <c r="BV36" i="7"/>
  <c r="BV8" i="7"/>
  <c r="BV14" i="7"/>
  <c r="BV21" i="7"/>
  <c r="BV37" i="7"/>
  <c r="BV9" i="7"/>
  <c r="BV15" i="7"/>
  <c r="BV22" i="7"/>
  <c r="BV38" i="7"/>
  <c r="BV16" i="7"/>
  <c r="BV23" i="7"/>
  <c r="BV39" i="7"/>
  <c r="BV40" i="7"/>
  <c r="BW7" i="7"/>
  <c r="BW13" i="7"/>
  <c r="BW20" i="7"/>
  <c r="BW36" i="7"/>
  <c r="BW8" i="7"/>
  <c r="BW14" i="7"/>
  <c r="BW21" i="7"/>
  <c r="BW37" i="7"/>
  <c r="BW9" i="7"/>
  <c r="BW15" i="7"/>
  <c r="BW22" i="7"/>
  <c r="BW38" i="7"/>
  <c r="BW16" i="7"/>
  <c r="BW23" i="7"/>
  <c r="BW39" i="7"/>
  <c r="BW40" i="7"/>
  <c r="BX7" i="7"/>
  <c r="BX13" i="7"/>
  <c r="BX20" i="7"/>
  <c r="BX36" i="7"/>
  <c r="BX8" i="7"/>
  <c r="BX14" i="7"/>
  <c r="BX21" i="7"/>
  <c r="BX37" i="7"/>
  <c r="BX9" i="7"/>
  <c r="BX15" i="7"/>
  <c r="BX22" i="7"/>
  <c r="BX38" i="7"/>
  <c r="BX16" i="7"/>
  <c r="BX23" i="7"/>
  <c r="BX39" i="7"/>
  <c r="BX40" i="7"/>
  <c r="BY7" i="7"/>
  <c r="BY13" i="7"/>
  <c r="BY20" i="7"/>
  <c r="BY36" i="7"/>
  <c r="BY8" i="7"/>
  <c r="BY14" i="7"/>
  <c r="BY21" i="7"/>
  <c r="BY37" i="7"/>
  <c r="BY9" i="7"/>
  <c r="BY15" i="7"/>
  <c r="BY22" i="7"/>
  <c r="BY38" i="7"/>
  <c r="BY16" i="7"/>
  <c r="BY23" i="7"/>
  <c r="BY39" i="7"/>
  <c r="BY40" i="7"/>
  <c r="BZ7" i="7"/>
  <c r="BZ13" i="7"/>
  <c r="BZ20" i="7"/>
  <c r="BZ36" i="7"/>
  <c r="BZ8" i="7"/>
  <c r="BZ14" i="7"/>
  <c r="BZ21" i="7"/>
  <c r="BZ37" i="7"/>
  <c r="BZ9" i="7"/>
  <c r="BZ15" i="7"/>
  <c r="BZ22" i="7"/>
  <c r="BZ38" i="7"/>
  <c r="BZ16" i="7"/>
  <c r="BZ23" i="7"/>
  <c r="BZ39" i="7"/>
  <c r="BZ40" i="7"/>
  <c r="CA7" i="7"/>
  <c r="CA13" i="7"/>
  <c r="CA20" i="7"/>
  <c r="CA36" i="7"/>
  <c r="CA8" i="7"/>
  <c r="CA14" i="7"/>
  <c r="CA21" i="7"/>
  <c r="CA37" i="7"/>
  <c r="CA9" i="7"/>
  <c r="CA15" i="7"/>
  <c r="CA22" i="7"/>
  <c r="CA38" i="7"/>
  <c r="CA16" i="7"/>
  <c r="CA23" i="7"/>
  <c r="CA39" i="7"/>
  <c r="CA40" i="7"/>
  <c r="CB7" i="7"/>
  <c r="CB13" i="7"/>
  <c r="CB20" i="7"/>
  <c r="CB36" i="7"/>
  <c r="CB8" i="7"/>
  <c r="CB14" i="7"/>
  <c r="CB21" i="7"/>
  <c r="CB37" i="7"/>
  <c r="CB9" i="7"/>
  <c r="CB15" i="7"/>
  <c r="CB22" i="7"/>
  <c r="CB38" i="7"/>
  <c r="CB16" i="7"/>
  <c r="CB23" i="7"/>
  <c r="CB39" i="7"/>
  <c r="CB40" i="7"/>
  <c r="CC7" i="7"/>
  <c r="CC13" i="7"/>
  <c r="CC20" i="7"/>
  <c r="CC36" i="7"/>
  <c r="CC8" i="7"/>
  <c r="CC14" i="7"/>
  <c r="CC21" i="7"/>
  <c r="CC37" i="7"/>
  <c r="CC9" i="7"/>
  <c r="CC15" i="7"/>
  <c r="CC22" i="7"/>
  <c r="CC38" i="7"/>
  <c r="CC16" i="7"/>
  <c r="CC23" i="7"/>
  <c r="CC39" i="7"/>
  <c r="CC40" i="7"/>
  <c r="CD7" i="7"/>
  <c r="CD13" i="7"/>
  <c r="CD20" i="7"/>
  <c r="CD36" i="7"/>
  <c r="CD8" i="7"/>
  <c r="CD14" i="7"/>
  <c r="CD21" i="7"/>
  <c r="CD37" i="7"/>
  <c r="CD9" i="7"/>
  <c r="CD15" i="7"/>
  <c r="CD22" i="7"/>
  <c r="CD38" i="7"/>
  <c r="CD16" i="7"/>
  <c r="CD23" i="7"/>
  <c r="CD39" i="7"/>
  <c r="CD40" i="7"/>
  <c r="CE7" i="7"/>
  <c r="CE13" i="7"/>
  <c r="CE20" i="7"/>
  <c r="CE36" i="7"/>
  <c r="CE8" i="7"/>
  <c r="CE14" i="7"/>
  <c r="CE21" i="7"/>
  <c r="CE37" i="7"/>
  <c r="CE9" i="7"/>
  <c r="CE15" i="7"/>
  <c r="CE22" i="7"/>
  <c r="CE38" i="7"/>
  <c r="CE16" i="7"/>
  <c r="CE23" i="7"/>
  <c r="CE39" i="7"/>
  <c r="CE40" i="7"/>
  <c r="CF7" i="7"/>
  <c r="CF13" i="7"/>
  <c r="CF20" i="7"/>
  <c r="CF36" i="7"/>
  <c r="CF8" i="7"/>
  <c r="CF14" i="7"/>
  <c r="CF21" i="7"/>
  <c r="CF37" i="7"/>
  <c r="CF9" i="7"/>
  <c r="CF15" i="7"/>
  <c r="CF22" i="7"/>
  <c r="CF38" i="7"/>
  <c r="CF16" i="7"/>
  <c r="CF23" i="7"/>
  <c r="CF39" i="7"/>
  <c r="CF40" i="7"/>
  <c r="CG7" i="7"/>
  <c r="CG13" i="7"/>
  <c r="CG20" i="7"/>
  <c r="CG36" i="7"/>
  <c r="CG8" i="7"/>
  <c r="CG14" i="7"/>
  <c r="CG21" i="7"/>
  <c r="CG37" i="7"/>
  <c r="CG9" i="7"/>
  <c r="CG15" i="7"/>
  <c r="CG22" i="7"/>
  <c r="CG38" i="7"/>
  <c r="CG16" i="7"/>
  <c r="CG23" i="7"/>
  <c r="CG39" i="7"/>
  <c r="CG40" i="7"/>
  <c r="CH7" i="7"/>
  <c r="CH13" i="7"/>
  <c r="CH20" i="7"/>
  <c r="CH36" i="7"/>
  <c r="CH8" i="7"/>
  <c r="CH14" i="7"/>
  <c r="CH21" i="7"/>
  <c r="CH37" i="7"/>
  <c r="CH9" i="7"/>
  <c r="CH15" i="7"/>
  <c r="CH22" i="7"/>
  <c r="CH38" i="7"/>
  <c r="CH16" i="7"/>
  <c r="CH23" i="7"/>
  <c r="CH39" i="7"/>
  <c r="CH40" i="7"/>
  <c r="CI7" i="7"/>
  <c r="CI13" i="7"/>
  <c r="CI20" i="7"/>
  <c r="CI36" i="7"/>
  <c r="CI8" i="7"/>
  <c r="CI14" i="7"/>
  <c r="CI21" i="7"/>
  <c r="CI37" i="7"/>
  <c r="CI9" i="7"/>
  <c r="CI15" i="7"/>
  <c r="CI22" i="7"/>
  <c r="CI38" i="7"/>
  <c r="CI16" i="7"/>
  <c r="CI23" i="7"/>
  <c r="CI39" i="7"/>
  <c r="CI40" i="7"/>
  <c r="CJ7" i="7"/>
  <c r="CJ13" i="7"/>
  <c r="CJ20" i="7"/>
  <c r="CJ36" i="7"/>
  <c r="CJ8" i="7"/>
  <c r="CJ14" i="7"/>
  <c r="CJ21" i="7"/>
  <c r="CJ37" i="7"/>
  <c r="CJ9" i="7"/>
  <c r="CJ15" i="7"/>
  <c r="CJ22" i="7"/>
  <c r="CJ38" i="7"/>
  <c r="CJ16" i="7"/>
  <c r="CJ23" i="7"/>
  <c r="CJ39" i="7"/>
  <c r="CJ40" i="7"/>
  <c r="CK7" i="7"/>
  <c r="CK13" i="7"/>
  <c r="CK20" i="7"/>
  <c r="CK36" i="7"/>
  <c r="CK8" i="7"/>
  <c r="CK14" i="7"/>
  <c r="CK21" i="7"/>
  <c r="CK37" i="7"/>
  <c r="CK9" i="7"/>
  <c r="CK15" i="7"/>
  <c r="CK22" i="7"/>
  <c r="CK38" i="7"/>
  <c r="CK16" i="7"/>
  <c r="CK23" i="7"/>
  <c r="CK39" i="7"/>
  <c r="CK40" i="7"/>
  <c r="CL7" i="7"/>
  <c r="CL13" i="7"/>
  <c r="CL20" i="7"/>
  <c r="CL36" i="7"/>
  <c r="CL8" i="7"/>
  <c r="CL14" i="7"/>
  <c r="CL21" i="7"/>
  <c r="CL37" i="7"/>
  <c r="CL9" i="7"/>
  <c r="CL15" i="7"/>
  <c r="CL22" i="7"/>
  <c r="CL38" i="7"/>
  <c r="CL16" i="7"/>
  <c r="CL23" i="7"/>
  <c r="CL39" i="7"/>
  <c r="CL40" i="7"/>
  <c r="CM7" i="7"/>
  <c r="CM13" i="7"/>
  <c r="CM20" i="7"/>
  <c r="CM36" i="7"/>
  <c r="CM8" i="7"/>
  <c r="CM14" i="7"/>
  <c r="CM21" i="7"/>
  <c r="CM37" i="7"/>
  <c r="CM9" i="7"/>
  <c r="CM15" i="7"/>
  <c r="CM22" i="7"/>
  <c r="CM38" i="7"/>
  <c r="CM16" i="7"/>
  <c r="CM23" i="7"/>
  <c r="CM39" i="7"/>
  <c r="CM40" i="7"/>
  <c r="CN7" i="7"/>
  <c r="CN13" i="7"/>
  <c r="CN20" i="7"/>
  <c r="CN36" i="7"/>
  <c r="CN8" i="7"/>
  <c r="CN14" i="7"/>
  <c r="CN21" i="7"/>
  <c r="CN37" i="7"/>
  <c r="CN9" i="7"/>
  <c r="CN15" i="7"/>
  <c r="CN22" i="7"/>
  <c r="CN38" i="7"/>
  <c r="CN16" i="7"/>
  <c r="CN23" i="7"/>
  <c r="CN39" i="7"/>
  <c r="CN40" i="7"/>
  <c r="CO7" i="7"/>
  <c r="CO13" i="7"/>
  <c r="CO20" i="7"/>
  <c r="CO36" i="7"/>
  <c r="CO8" i="7"/>
  <c r="CO14" i="7"/>
  <c r="CO21" i="7"/>
  <c r="CO37" i="7"/>
  <c r="CO9" i="7"/>
  <c r="CO15" i="7"/>
  <c r="CO22" i="7"/>
  <c r="CO38" i="7"/>
  <c r="CO16" i="7"/>
  <c r="CO23" i="7"/>
  <c r="CO39" i="7"/>
  <c r="CO40" i="7"/>
  <c r="CP7" i="7"/>
  <c r="CP13" i="7"/>
  <c r="CP20" i="7"/>
  <c r="CP36" i="7"/>
  <c r="CP8" i="7"/>
  <c r="CP14" i="7"/>
  <c r="CP21" i="7"/>
  <c r="CP37" i="7"/>
  <c r="CP9" i="7"/>
  <c r="CP15" i="7"/>
  <c r="CP22" i="7"/>
  <c r="CP38" i="7"/>
  <c r="CP16" i="7"/>
  <c r="CP23" i="7"/>
  <c r="CP39" i="7"/>
  <c r="CP40" i="7"/>
  <c r="CQ7" i="7"/>
  <c r="CQ13" i="7"/>
  <c r="CQ20" i="7"/>
  <c r="CQ36" i="7"/>
  <c r="CQ8" i="7"/>
  <c r="CQ14" i="7"/>
  <c r="CQ21" i="7"/>
  <c r="CQ37" i="7"/>
  <c r="CQ9" i="7"/>
  <c r="CQ15" i="7"/>
  <c r="CQ22" i="7"/>
  <c r="CQ38" i="7"/>
  <c r="CQ16" i="7"/>
  <c r="CQ23" i="7"/>
  <c r="CQ39" i="7"/>
  <c r="CQ40" i="7"/>
  <c r="CR7" i="7"/>
  <c r="CR13" i="7"/>
  <c r="CR20" i="7"/>
  <c r="CR36" i="7"/>
  <c r="CR8" i="7"/>
  <c r="CR14" i="7"/>
  <c r="CR21" i="7"/>
  <c r="CR37" i="7"/>
  <c r="CR9" i="7"/>
  <c r="CR15" i="7"/>
  <c r="CR22" i="7"/>
  <c r="CR38" i="7"/>
  <c r="CR16" i="7"/>
  <c r="CR23" i="7"/>
  <c r="CR39" i="7"/>
  <c r="CR40" i="7"/>
  <c r="CS7" i="7"/>
  <c r="CS13" i="7"/>
  <c r="CS20" i="7"/>
  <c r="CS36" i="7"/>
  <c r="CS8" i="7"/>
  <c r="CS14" i="7"/>
  <c r="CS21" i="7"/>
  <c r="CS37" i="7"/>
  <c r="CS9" i="7"/>
  <c r="CS15" i="7"/>
  <c r="CS22" i="7"/>
  <c r="CS38" i="7"/>
  <c r="CS16" i="7"/>
  <c r="CS23" i="7"/>
  <c r="CS39" i="7"/>
  <c r="CS40" i="7"/>
  <c r="CT7" i="7"/>
  <c r="CT13" i="7"/>
  <c r="CT20" i="7"/>
  <c r="CT36" i="7"/>
  <c r="CT8" i="7"/>
  <c r="CT14" i="7"/>
  <c r="CT21" i="7"/>
  <c r="CT37" i="7"/>
  <c r="CT9" i="7"/>
  <c r="CT15" i="7"/>
  <c r="CT22" i="7"/>
  <c r="CT38" i="7"/>
  <c r="CT16" i="7"/>
  <c r="CT23" i="7"/>
  <c r="CT39" i="7"/>
  <c r="CT40" i="7"/>
  <c r="CU7" i="7"/>
  <c r="CU13" i="7"/>
  <c r="CU20" i="7"/>
  <c r="CU36" i="7"/>
  <c r="CU8" i="7"/>
  <c r="CU14" i="7"/>
  <c r="CU21" i="7"/>
  <c r="CU37" i="7"/>
  <c r="CU9" i="7"/>
  <c r="CU15" i="7"/>
  <c r="CU22" i="7"/>
  <c r="CU38" i="7"/>
  <c r="CU16" i="7"/>
  <c r="CU23" i="7"/>
  <c r="CU39" i="7"/>
  <c r="CU40" i="7"/>
  <c r="CV7" i="7"/>
  <c r="CV13" i="7"/>
  <c r="CV20" i="7"/>
  <c r="CV36" i="7"/>
  <c r="CV8" i="7"/>
  <c r="CV14" i="7"/>
  <c r="CV21" i="7"/>
  <c r="CV37" i="7"/>
  <c r="CV9" i="7"/>
  <c r="CV15" i="7"/>
  <c r="CV22" i="7"/>
  <c r="CV38" i="7"/>
  <c r="CV16" i="7"/>
  <c r="CV23" i="7"/>
  <c r="CV39" i="7"/>
  <c r="CV40" i="7"/>
  <c r="CW7" i="7"/>
  <c r="CW13" i="7"/>
  <c r="CW20" i="7"/>
  <c r="CW36" i="7"/>
  <c r="CW8" i="7"/>
  <c r="CW14" i="7"/>
  <c r="CW21" i="7"/>
  <c r="CW37" i="7"/>
  <c r="CW9" i="7"/>
  <c r="CW15" i="7"/>
  <c r="CW22" i="7"/>
  <c r="CW38" i="7"/>
  <c r="CW16" i="7"/>
  <c r="CW23" i="7"/>
  <c r="CW39" i="7"/>
  <c r="CW40" i="7"/>
  <c r="CX7" i="7"/>
  <c r="CX13" i="7"/>
  <c r="CX20" i="7"/>
  <c r="CX36" i="7"/>
  <c r="CX8" i="7"/>
  <c r="CX14" i="7"/>
  <c r="CX21" i="7"/>
  <c r="CX37" i="7"/>
  <c r="CX9" i="7"/>
  <c r="CX15" i="7"/>
  <c r="CX22" i="7"/>
  <c r="CX38" i="7"/>
  <c r="CX16" i="7"/>
  <c r="CX23" i="7"/>
  <c r="CX39" i="7"/>
  <c r="CX40" i="7"/>
  <c r="CY7" i="7"/>
  <c r="CY13" i="7"/>
  <c r="CY20" i="7"/>
  <c r="CY36" i="7"/>
  <c r="CY8" i="7"/>
  <c r="CY14" i="7"/>
  <c r="CY21" i="7"/>
  <c r="CY37" i="7"/>
  <c r="CY9" i="7"/>
  <c r="CY15" i="7"/>
  <c r="CY22" i="7"/>
  <c r="CY38" i="7"/>
  <c r="CY16" i="7"/>
  <c r="CY23" i="7"/>
  <c r="CY39" i="7"/>
  <c r="CY40" i="7"/>
  <c r="CZ7" i="7"/>
  <c r="CZ13" i="7"/>
  <c r="CZ20" i="7"/>
  <c r="CZ36" i="7"/>
  <c r="CZ8" i="7"/>
  <c r="CZ14" i="7"/>
  <c r="CZ21" i="7"/>
  <c r="CZ37" i="7"/>
  <c r="CZ9" i="7"/>
  <c r="CZ15" i="7"/>
  <c r="CZ22" i="7"/>
  <c r="CZ38" i="7"/>
  <c r="CZ16" i="7"/>
  <c r="CZ23" i="7"/>
  <c r="CZ39" i="7"/>
  <c r="CZ40" i="7"/>
  <c r="DA7" i="7"/>
  <c r="DA13" i="7"/>
  <c r="DA20" i="7"/>
  <c r="DA36" i="7"/>
  <c r="DA8" i="7"/>
  <c r="DA14" i="7"/>
  <c r="DA21" i="7"/>
  <c r="DA37" i="7"/>
  <c r="DA9" i="7"/>
  <c r="DA15" i="7"/>
  <c r="DA22" i="7"/>
  <c r="DA38" i="7"/>
  <c r="DA16" i="7"/>
  <c r="DA23" i="7"/>
  <c r="DA39" i="7"/>
  <c r="DA40" i="7"/>
  <c r="DB7" i="7"/>
  <c r="DB13" i="7"/>
  <c r="DB20" i="7"/>
  <c r="DB36" i="7"/>
  <c r="DB8" i="7"/>
  <c r="DB14" i="7"/>
  <c r="DB21" i="7"/>
  <c r="DB37" i="7"/>
  <c r="DB9" i="7"/>
  <c r="DB15" i="7"/>
  <c r="DB22" i="7"/>
  <c r="DB38" i="7"/>
  <c r="DB16" i="7"/>
  <c r="DB23" i="7"/>
  <c r="DB39" i="7"/>
  <c r="DB40" i="7"/>
  <c r="DC7" i="7"/>
  <c r="DC13" i="7"/>
  <c r="DC20" i="7"/>
  <c r="DC36" i="7"/>
  <c r="DC8" i="7"/>
  <c r="DC14" i="7"/>
  <c r="DC21" i="7"/>
  <c r="DC37" i="7"/>
  <c r="DC9" i="7"/>
  <c r="DC15" i="7"/>
  <c r="DC22" i="7"/>
  <c r="DC38" i="7"/>
  <c r="DC16" i="7"/>
  <c r="DC23" i="7"/>
  <c r="DC39" i="7"/>
  <c r="DC40" i="7"/>
  <c r="DD7" i="7"/>
  <c r="DD13" i="7"/>
  <c r="DD20" i="7"/>
  <c r="DD36" i="7"/>
  <c r="DD8" i="7"/>
  <c r="DD14" i="7"/>
  <c r="DD21" i="7"/>
  <c r="DD37" i="7"/>
  <c r="DD9" i="7"/>
  <c r="DD15" i="7"/>
  <c r="DD22" i="7"/>
  <c r="DD38" i="7"/>
  <c r="DD16" i="7"/>
  <c r="DD23" i="7"/>
  <c r="DD39" i="7"/>
  <c r="DD40" i="7"/>
  <c r="DE7" i="7"/>
  <c r="DE13" i="7"/>
  <c r="DE20" i="7"/>
  <c r="DE36" i="7"/>
  <c r="DE8" i="7"/>
  <c r="DE14" i="7"/>
  <c r="DE21" i="7"/>
  <c r="DE37" i="7"/>
  <c r="DE9" i="7"/>
  <c r="DE15" i="7"/>
  <c r="DE22" i="7"/>
  <c r="DE38" i="7"/>
  <c r="DE16" i="7"/>
  <c r="DE23" i="7"/>
  <c r="DE39" i="7"/>
  <c r="DE40" i="7"/>
  <c r="DF7" i="7"/>
  <c r="DF13" i="7"/>
  <c r="DF20" i="7"/>
  <c r="DF36" i="7"/>
  <c r="DF8" i="7"/>
  <c r="DF14" i="7"/>
  <c r="DF21" i="7"/>
  <c r="DF37" i="7"/>
  <c r="DF9" i="7"/>
  <c r="DF15" i="7"/>
  <c r="DF22" i="7"/>
  <c r="DF38" i="7"/>
  <c r="DF16" i="7"/>
  <c r="DF23" i="7"/>
  <c r="DF39" i="7"/>
  <c r="DF40" i="7"/>
  <c r="DG7" i="7"/>
  <c r="DG13" i="7"/>
  <c r="DG20" i="7"/>
  <c r="DG36" i="7"/>
  <c r="DG8" i="7"/>
  <c r="DG14" i="7"/>
  <c r="DG21" i="7"/>
  <c r="DG37" i="7"/>
  <c r="DG9" i="7"/>
  <c r="DG15" i="7"/>
  <c r="DG22" i="7"/>
  <c r="DG38" i="7"/>
  <c r="DG16" i="7"/>
  <c r="DG23" i="7"/>
  <c r="DG39" i="7"/>
  <c r="DG40" i="7"/>
  <c r="DH7" i="7"/>
  <c r="DH13" i="7"/>
  <c r="DH20" i="7"/>
  <c r="DH36" i="7"/>
  <c r="DH8" i="7"/>
  <c r="DH14" i="7"/>
  <c r="DH21" i="7"/>
  <c r="DH37" i="7"/>
  <c r="DH9" i="7"/>
  <c r="DH15" i="7"/>
  <c r="DH22" i="7"/>
  <c r="DH38" i="7"/>
  <c r="DH16" i="7"/>
  <c r="DH23" i="7"/>
  <c r="DH39" i="7"/>
  <c r="DH40" i="7"/>
  <c r="DI7" i="7"/>
  <c r="DI13" i="7"/>
  <c r="DI20" i="7"/>
  <c r="DI36" i="7"/>
  <c r="DI8" i="7"/>
  <c r="DI14" i="7"/>
  <c r="DI21" i="7"/>
  <c r="DI37" i="7"/>
  <c r="DI9" i="7"/>
  <c r="DI15" i="7"/>
  <c r="DI22" i="7"/>
  <c r="DI38" i="7"/>
  <c r="DI16" i="7"/>
  <c r="DI23" i="7"/>
  <c r="DI39" i="7"/>
  <c r="DI40" i="7"/>
  <c r="DJ7" i="7"/>
  <c r="DJ13" i="7"/>
  <c r="DJ20" i="7"/>
  <c r="DJ36" i="7"/>
  <c r="DJ8" i="7"/>
  <c r="DJ14" i="7"/>
  <c r="DJ21" i="7"/>
  <c r="DJ37" i="7"/>
  <c r="DJ9" i="7"/>
  <c r="DJ15" i="7"/>
  <c r="DJ22" i="7"/>
  <c r="DJ38" i="7"/>
  <c r="DJ16" i="7"/>
  <c r="DJ23" i="7"/>
  <c r="DJ39" i="7"/>
  <c r="DJ40" i="7"/>
  <c r="DK7" i="7"/>
  <c r="DK13" i="7"/>
  <c r="DK20" i="7"/>
  <c r="DK36" i="7"/>
  <c r="DK8" i="7"/>
  <c r="DK14" i="7"/>
  <c r="DK21" i="7"/>
  <c r="DK37" i="7"/>
  <c r="DK9" i="7"/>
  <c r="DK15" i="7"/>
  <c r="DK22" i="7"/>
  <c r="DK38" i="7"/>
  <c r="DK16" i="7"/>
  <c r="DK23" i="7"/>
  <c r="DK39" i="7"/>
  <c r="DK40" i="7"/>
  <c r="DL7" i="7"/>
  <c r="DL13" i="7"/>
  <c r="DL20" i="7"/>
  <c r="DL36" i="7"/>
  <c r="DL8" i="7"/>
  <c r="DL14" i="7"/>
  <c r="DL21" i="7"/>
  <c r="DL37" i="7"/>
  <c r="DL9" i="7"/>
  <c r="DL15" i="7"/>
  <c r="DL22" i="7"/>
  <c r="DL38" i="7"/>
  <c r="DL16" i="7"/>
  <c r="DL23" i="7"/>
  <c r="DL39" i="7"/>
  <c r="DL40" i="7"/>
  <c r="DM7" i="7"/>
  <c r="DM13" i="7"/>
  <c r="DM20" i="7"/>
  <c r="DM36" i="7"/>
  <c r="DM8" i="7"/>
  <c r="DM14" i="7"/>
  <c r="DM21" i="7"/>
  <c r="DM37" i="7"/>
  <c r="DM9" i="7"/>
  <c r="DM15" i="7"/>
  <c r="DM22" i="7"/>
  <c r="DM38" i="7"/>
  <c r="DM16" i="7"/>
  <c r="DM23" i="7"/>
  <c r="DM39" i="7"/>
  <c r="DM40" i="7"/>
  <c r="DN7" i="7"/>
  <c r="DN13" i="7"/>
  <c r="DN20" i="7"/>
  <c r="DN36" i="7"/>
  <c r="DN8" i="7"/>
  <c r="DN14" i="7"/>
  <c r="DN21" i="7"/>
  <c r="DN37" i="7"/>
  <c r="DN9" i="7"/>
  <c r="DN15" i="7"/>
  <c r="DN22" i="7"/>
  <c r="DN38" i="7"/>
  <c r="DN16" i="7"/>
  <c r="DN23" i="7"/>
  <c r="DN39" i="7"/>
  <c r="DN40" i="7"/>
  <c r="DO7" i="7"/>
  <c r="DO13" i="7"/>
  <c r="DO20" i="7"/>
  <c r="DO36" i="7"/>
  <c r="DO8" i="7"/>
  <c r="DO14" i="7"/>
  <c r="DO21" i="7"/>
  <c r="DO37" i="7"/>
  <c r="DO9" i="7"/>
  <c r="DO15" i="7"/>
  <c r="DO22" i="7"/>
  <c r="DO38" i="7"/>
  <c r="DO16" i="7"/>
  <c r="DO23" i="7"/>
  <c r="DO39" i="7"/>
  <c r="DO40" i="7"/>
  <c r="DP7" i="7"/>
  <c r="DP13" i="7"/>
  <c r="DP20" i="7"/>
  <c r="DP36" i="7"/>
  <c r="DP8" i="7"/>
  <c r="DP14" i="7"/>
  <c r="DP21" i="7"/>
  <c r="DP37" i="7"/>
  <c r="DP9" i="7"/>
  <c r="DP15" i="7"/>
  <c r="DP22" i="7"/>
  <c r="DP38" i="7"/>
  <c r="DP16" i="7"/>
  <c r="DP23" i="7"/>
  <c r="DP39" i="7"/>
  <c r="DP40" i="7"/>
  <c r="DQ7" i="7"/>
  <c r="DQ13" i="7"/>
  <c r="DQ20" i="7"/>
  <c r="DQ36" i="7"/>
  <c r="DQ8" i="7"/>
  <c r="DQ14" i="7"/>
  <c r="DQ21" i="7"/>
  <c r="DQ37" i="7"/>
  <c r="DQ9" i="7"/>
  <c r="DQ15" i="7"/>
  <c r="DQ22" i="7"/>
  <c r="DQ38" i="7"/>
  <c r="DQ16" i="7"/>
  <c r="DQ23" i="7"/>
  <c r="DQ39" i="7"/>
  <c r="DQ40" i="7"/>
  <c r="DR7" i="7"/>
  <c r="DR13" i="7"/>
  <c r="DR20" i="7"/>
  <c r="DR36" i="7"/>
  <c r="DR8" i="7"/>
  <c r="DR14" i="7"/>
  <c r="DR21" i="7"/>
  <c r="DR37" i="7"/>
  <c r="DR9" i="7"/>
  <c r="DR15" i="7"/>
  <c r="DR22" i="7"/>
  <c r="DR38" i="7"/>
  <c r="DR16" i="7"/>
  <c r="DR23" i="7"/>
  <c r="DR39" i="7"/>
  <c r="DR40" i="7"/>
  <c r="DS7" i="7"/>
  <c r="DS13" i="7"/>
  <c r="DS20" i="7"/>
  <c r="DS36" i="7"/>
  <c r="DS8" i="7"/>
  <c r="DS14" i="7"/>
  <c r="DS21" i="7"/>
  <c r="DS37" i="7"/>
  <c r="DS9" i="7"/>
  <c r="DS15" i="7"/>
  <c r="DS22" i="7"/>
  <c r="DS38" i="7"/>
  <c r="DS16" i="7"/>
  <c r="DS23" i="7"/>
  <c r="DS39" i="7"/>
  <c r="DS40" i="7"/>
  <c r="DT7" i="7"/>
  <c r="DT13" i="7"/>
  <c r="DT20" i="7"/>
  <c r="DT36" i="7"/>
  <c r="DT8" i="7"/>
  <c r="DT14" i="7"/>
  <c r="DT21" i="7"/>
  <c r="DT37" i="7"/>
  <c r="DT9" i="7"/>
  <c r="DT15" i="7"/>
  <c r="DT22" i="7"/>
  <c r="DT38" i="7"/>
  <c r="DT16" i="7"/>
  <c r="DT23" i="7"/>
  <c r="DT39" i="7"/>
  <c r="DT40" i="7"/>
  <c r="DU7" i="7"/>
  <c r="DU13" i="7"/>
  <c r="DU20" i="7"/>
  <c r="DU36" i="7"/>
  <c r="DU8" i="7"/>
  <c r="DU14" i="7"/>
  <c r="DU21" i="7"/>
  <c r="DU37" i="7"/>
  <c r="DU9" i="7"/>
  <c r="DU15" i="7"/>
  <c r="DU22" i="7"/>
  <c r="DU38" i="7"/>
  <c r="DU16" i="7"/>
  <c r="DU23" i="7"/>
  <c r="DU39" i="7"/>
  <c r="DU40" i="7"/>
  <c r="DV7" i="7"/>
  <c r="DV13" i="7"/>
  <c r="DV20" i="7"/>
  <c r="DV36" i="7"/>
  <c r="DV8" i="7"/>
  <c r="DV14" i="7"/>
  <c r="DV21" i="7"/>
  <c r="DV37" i="7"/>
  <c r="DV9" i="7"/>
  <c r="DV15" i="7"/>
  <c r="DV22" i="7"/>
  <c r="DV38" i="7"/>
  <c r="DV16" i="7"/>
  <c r="DV23" i="7"/>
  <c r="DV39" i="7"/>
  <c r="DV40" i="7"/>
  <c r="DW7" i="7"/>
  <c r="DW13" i="7"/>
  <c r="DW20" i="7"/>
  <c r="DW36" i="7"/>
  <c r="DW8" i="7"/>
  <c r="DW14" i="7"/>
  <c r="DW21" i="7"/>
  <c r="DW37" i="7"/>
  <c r="DW9" i="7"/>
  <c r="DW15" i="7"/>
  <c r="DW22" i="7"/>
  <c r="DW38" i="7"/>
  <c r="DW16" i="7"/>
  <c r="DW23" i="7"/>
  <c r="DW39" i="7"/>
  <c r="DW40" i="7"/>
  <c r="DX7" i="7"/>
  <c r="DX13" i="7"/>
  <c r="DX20" i="7"/>
  <c r="DX36" i="7"/>
  <c r="DX8" i="7"/>
  <c r="DX14" i="7"/>
  <c r="DX21" i="7"/>
  <c r="DX37" i="7"/>
  <c r="DX9" i="7"/>
  <c r="DX15" i="7"/>
  <c r="DX22" i="7"/>
  <c r="DX38" i="7"/>
  <c r="DX16" i="7"/>
  <c r="DX23" i="7"/>
  <c r="DX39" i="7"/>
  <c r="DX40" i="7"/>
  <c r="DY7" i="7"/>
  <c r="DY13" i="7"/>
  <c r="DY20" i="7"/>
  <c r="DY36" i="7"/>
  <c r="DY8" i="7"/>
  <c r="DY14" i="7"/>
  <c r="DY21" i="7"/>
  <c r="DY37" i="7"/>
  <c r="DY9" i="7"/>
  <c r="DY15" i="7"/>
  <c r="DY22" i="7"/>
  <c r="DY38" i="7"/>
  <c r="DY16" i="7"/>
  <c r="DY23" i="7"/>
  <c r="DY39" i="7"/>
  <c r="DY40" i="7"/>
  <c r="DZ7" i="7"/>
  <c r="DZ13" i="7"/>
  <c r="DZ20" i="7"/>
  <c r="DZ36" i="7"/>
  <c r="DZ8" i="7"/>
  <c r="DZ14" i="7"/>
  <c r="DZ21" i="7"/>
  <c r="DZ37" i="7"/>
  <c r="DZ9" i="7"/>
  <c r="DZ15" i="7"/>
  <c r="DZ22" i="7"/>
  <c r="DZ38" i="7"/>
  <c r="DZ16" i="7"/>
  <c r="DZ23" i="7"/>
  <c r="DZ39" i="7"/>
  <c r="DZ40" i="7"/>
  <c r="EA7" i="7"/>
  <c r="EA13" i="7"/>
  <c r="EA20" i="7"/>
  <c r="EA36" i="7"/>
  <c r="EA8" i="7"/>
  <c r="EA14" i="7"/>
  <c r="EA21" i="7"/>
  <c r="EA37" i="7"/>
  <c r="EA9" i="7"/>
  <c r="EA15" i="7"/>
  <c r="EA22" i="7"/>
  <c r="EA38" i="7"/>
  <c r="EA16" i="7"/>
  <c r="EA23" i="7"/>
  <c r="EA39" i="7"/>
  <c r="EA40" i="7"/>
  <c r="EB7" i="7"/>
  <c r="EB13" i="7"/>
  <c r="EB20" i="7"/>
  <c r="EB36" i="7"/>
  <c r="EB8" i="7"/>
  <c r="EB14" i="7"/>
  <c r="EB21" i="7"/>
  <c r="EB37" i="7"/>
  <c r="EB9" i="7"/>
  <c r="EB15" i="7"/>
  <c r="EB22" i="7"/>
  <c r="EB38" i="7"/>
  <c r="EB16" i="7"/>
  <c r="EB23" i="7"/>
  <c r="EB39" i="7"/>
  <c r="EB40" i="7"/>
  <c r="EC7" i="7"/>
  <c r="EC13" i="7"/>
  <c r="EC20" i="7"/>
  <c r="EC36" i="7"/>
  <c r="EC8" i="7"/>
  <c r="EC14" i="7"/>
  <c r="EC21" i="7"/>
  <c r="EC37" i="7"/>
  <c r="EC9" i="7"/>
  <c r="EC15" i="7"/>
  <c r="EC22" i="7"/>
  <c r="EC38" i="7"/>
  <c r="EC16" i="7"/>
  <c r="EC23" i="7"/>
  <c r="EC39" i="7"/>
  <c r="EC40" i="7"/>
  <c r="ED7" i="7"/>
  <c r="ED13" i="7"/>
  <c r="ED20" i="7"/>
  <c r="ED36" i="7"/>
  <c r="ED8" i="7"/>
  <c r="ED14" i="7"/>
  <c r="ED21" i="7"/>
  <c r="ED37" i="7"/>
  <c r="ED9" i="7"/>
  <c r="ED15" i="7"/>
  <c r="ED22" i="7"/>
  <c r="ED38" i="7"/>
  <c r="ED16" i="7"/>
  <c r="ED23" i="7"/>
  <c r="ED39" i="7"/>
  <c r="ED40" i="7"/>
  <c r="EE7" i="7"/>
  <c r="EE13" i="7"/>
  <c r="EE20" i="7"/>
  <c r="EE36" i="7"/>
  <c r="EE8" i="7"/>
  <c r="EE14" i="7"/>
  <c r="EE21" i="7"/>
  <c r="EE37" i="7"/>
  <c r="EE9" i="7"/>
  <c r="EE15" i="7"/>
  <c r="EE22" i="7"/>
  <c r="EE38" i="7"/>
  <c r="EE16" i="7"/>
  <c r="EE23" i="7"/>
  <c r="EE39" i="7"/>
  <c r="EE40" i="7"/>
  <c r="EF7" i="7"/>
  <c r="EF13" i="7"/>
  <c r="EF20" i="7"/>
  <c r="EF36" i="7"/>
  <c r="EF8" i="7"/>
  <c r="EF14" i="7"/>
  <c r="EF21" i="7"/>
  <c r="EF37" i="7"/>
  <c r="EF9" i="7"/>
  <c r="EF15" i="7"/>
  <c r="EF22" i="7"/>
  <c r="EF38" i="7"/>
  <c r="EF16" i="7"/>
  <c r="EF23" i="7"/>
  <c r="EF39" i="7"/>
  <c r="EF40" i="7"/>
  <c r="EG7" i="7"/>
  <c r="EG13" i="7"/>
  <c r="EG20" i="7"/>
  <c r="EG36" i="7"/>
  <c r="EG8" i="7"/>
  <c r="EG14" i="7"/>
  <c r="EG21" i="7"/>
  <c r="EG37" i="7"/>
  <c r="EG9" i="7"/>
  <c r="EG15" i="7"/>
  <c r="EG22" i="7"/>
  <c r="EG38" i="7"/>
  <c r="EG16" i="7"/>
  <c r="EG23" i="7"/>
  <c r="EG39" i="7"/>
  <c r="EG40" i="7"/>
  <c r="EH7" i="7"/>
  <c r="EH13" i="7"/>
  <c r="EH20" i="7"/>
  <c r="EH36" i="7"/>
  <c r="EH8" i="7"/>
  <c r="EH14" i="7"/>
  <c r="EH21" i="7"/>
  <c r="EH37" i="7"/>
  <c r="EH9" i="7"/>
  <c r="EH15" i="7"/>
  <c r="EH22" i="7"/>
  <c r="EH38" i="7"/>
  <c r="EH16" i="7"/>
  <c r="EH23" i="7"/>
  <c r="EH39" i="7"/>
  <c r="EH40" i="7"/>
  <c r="EI7" i="7"/>
  <c r="EI13" i="7"/>
  <c r="EI20" i="7"/>
  <c r="EI36" i="7"/>
  <c r="EI8" i="7"/>
  <c r="EI14" i="7"/>
  <c r="EI21" i="7"/>
  <c r="EI37" i="7"/>
  <c r="EI9" i="7"/>
  <c r="EI15" i="7"/>
  <c r="EI22" i="7"/>
  <c r="EI38" i="7"/>
  <c r="EI16" i="7"/>
  <c r="EI23" i="7"/>
  <c r="EI39" i="7"/>
  <c r="EI40" i="7"/>
  <c r="EJ7" i="7"/>
  <c r="EJ13" i="7"/>
  <c r="EJ20" i="7"/>
  <c r="EJ36" i="7"/>
  <c r="EJ8" i="7"/>
  <c r="EJ14" i="7"/>
  <c r="EJ21" i="7"/>
  <c r="EJ37" i="7"/>
  <c r="EJ9" i="7"/>
  <c r="EJ15" i="7"/>
  <c r="EJ22" i="7"/>
  <c r="EJ38" i="7"/>
  <c r="EJ16" i="7"/>
  <c r="EJ23" i="7"/>
  <c r="EJ39" i="7"/>
  <c r="EJ40" i="7"/>
  <c r="EK7" i="7"/>
  <c r="EK13" i="7"/>
  <c r="EK20" i="7"/>
  <c r="EK36" i="7"/>
  <c r="EK8" i="7"/>
  <c r="EK14" i="7"/>
  <c r="EK21" i="7"/>
  <c r="EK37" i="7"/>
  <c r="EK9" i="7"/>
  <c r="EK15" i="7"/>
  <c r="EK22" i="7"/>
  <c r="EK38" i="7"/>
  <c r="EK16" i="7"/>
  <c r="EK23" i="7"/>
  <c r="EK39" i="7"/>
  <c r="EK40" i="7"/>
  <c r="EL7" i="7"/>
  <c r="EL13" i="7"/>
  <c r="EL20" i="7"/>
  <c r="EL36" i="7"/>
  <c r="EL8" i="7"/>
  <c r="EL14" i="7"/>
  <c r="EL21" i="7"/>
  <c r="EL37" i="7"/>
  <c r="EL9" i="7"/>
  <c r="EL15" i="7"/>
  <c r="EL22" i="7"/>
  <c r="EL38" i="7"/>
  <c r="EL16" i="7"/>
  <c r="EL23" i="7"/>
  <c r="EL39" i="7"/>
  <c r="EL40" i="7"/>
  <c r="EM7" i="7"/>
  <c r="EM13" i="7"/>
  <c r="EM20" i="7"/>
  <c r="EM36" i="7"/>
  <c r="EM8" i="7"/>
  <c r="EM14" i="7"/>
  <c r="EM21" i="7"/>
  <c r="EM37" i="7"/>
  <c r="EM9" i="7"/>
  <c r="EM15" i="7"/>
  <c r="EM22" i="7"/>
  <c r="EM38" i="7"/>
  <c r="EM16" i="7"/>
  <c r="EM23" i="7"/>
  <c r="EM39" i="7"/>
  <c r="EM40" i="7"/>
  <c r="EN7" i="7"/>
  <c r="EN13" i="7"/>
  <c r="EN20" i="7"/>
  <c r="EN36" i="7"/>
  <c r="EN8" i="7"/>
  <c r="EN14" i="7"/>
  <c r="EN21" i="7"/>
  <c r="EN37" i="7"/>
  <c r="EN9" i="7"/>
  <c r="EN15" i="7"/>
  <c r="EN22" i="7"/>
  <c r="EN38" i="7"/>
  <c r="EN16" i="7"/>
  <c r="EN23" i="7"/>
  <c r="EN39" i="7"/>
  <c r="EN40" i="7"/>
  <c r="EO7" i="7"/>
  <c r="EO13" i="7"/>
  <c r="EO20" i="7"/>
  <c r="EO36" i="7"/>
  <c r="EO8" i="7"/>
  <c r="EO14" i="7"/>
  <c r="EO21" i="7"/>
  <c r="EO37" i="7"/>
  <c r="EO9" i="7"/>
  <c r="EO15" i="7"/>
  <c r="EO22" i="7"/>
  <c r="EO38" i="7"/>
  <c r="EO16" i="7"/>
  <c r="EO23" i="7"/>
  <c r="EO39" i="7"/>
  <c r="EO40" i="7"/>
  <c r="EP7" i="7"/>
  <c r="EP13" i="7"/>
  <c r="EP20" i="7"/>
  <c r="EP36" i="7"/>
  <c r="EP8" i="7"/>
  <c r="EP14" i="7"/>
  <c r="EP21" i="7"/>
  <c r="EP37" i="7"/>
  <c r="EP9" i="7"/>
  <c r="EP15" i="7"/>
  <c r="EP22" i="7"/>
  <c r="EP38" i="7"/>
  <c r="EP16" i="7"/>
  <c r="EP23" i="7"/>
  <c r="EP39" i="7"/>
  <c r="EP40" i="7"/>
  <c r="EQ7" i="7"/>
  <c r="EQ13" i="7"/>
  <c r="EQ20" i="7"/>
  <c r="EQ36" i="7"/>
  <c r="EQ8" i="7"/>
  <c r="EQ14" i="7"/>
  <c r="EQ21" i="7"/>
  <c r="EQ37" i="7"/>
  <c r="EQ9" i="7"/>
  <c r="EQ15" i="7"/>
  <c r="EQ22" i="7"/>
  <c r="EQ38" i="7"/>
  <c r="EQ16" i="7"/>
  <c r="EQ23" i="7"/>
  <c r="EQ39" i="7"/>
  <c r="EQ40" i="7"/>
  <c r="ER7" i="7"/>
  <c r="ER13" i="7"/>
  <c r="ER20" i="7"/>
  <c r="ER36" i="7"/>
  <c r="ER8" i="7"/>
  <c r="ER14" i="7"/>
  <c r="ER21" i="7"/>
  <c r="ER37" i="7"/>
  <c r="ER9" i="7"/>
  <c r="ER15" i="7"/>
  <c r="ER22" i="7"/>
  <c r="ER38" i="7"/>
  <c r="ER16" i="7"/>
  <c r="ER23" i="7"/>
  <c r="ER39" i="7"/>
  <c r="ER40" i="7"/>
  <c r="ES7" i="7"/>
  <c r="ES13" i="7"/>
  <c r="ES20" i="7"/>
  <c r="ES36" i="7"/>
  <c r="ES8" i="7"/>
  <c r="ES14" i="7"/>
  <c r="ES21" i="7"/>
  <c r="ES37" i="7"/>
  <c r="ES9" i="7"/>
  <c r="ES15" i="7"/>
  <c r="ES22" i="7"/>
  <c r="ES38" i="7"/>
  <c r="ES16" i="7"/>
  <c r="ES23" i="7"/>
  <c r="ES39" i="7"/>
  <c r="ES40" i="7"/>
  <c r="ET7" i="7"/>
  <c r="ET13" i="7"/>
  <c r="ET20" i="7"/>
  <c r="ET36" i="7"/>
  <c r="ET8" i="7"/>
  <c r="ET14" i="7"/>
  <c r="ET21" i="7"/>
  <c r="ET37" i="7"/>
  <c r="ET9" i="7"/>
  <c r="ET15" i="7"/>
  <c r="ET22" i="7"/>
  <c r="ET38" i="7"/>
  <c r="ET16" i="7"/>
  <c r="ET23" i="7"/>
  <c r="ET39" i="7"/>
  <c r="ET40" i="7"/>
  <c r="EU7" i="7"/>
  <c r="EU13" i="7"/>
  <c r="EU20" i="7"/>
  <c r="EU36" i="7"/>
  <c r="EU8" i="7"/>
  <c r="EU14" i="7"/>
  <c r="EU21" i="7"/>
  <c r="EU37" i="7"/>
  <c r="EU9" i="7"/>
  <c r="EU15" i="7"/>
  <c r="EU22" i="7"/>
  <c r="EU38" i="7"/>
  <c r="EU16" i="7"/>
  <c r="EU23" i="7"/>
  <c r="EU39" i="7"/>
  <c r="EU40" i="7"/>
  <c r="EV7" i="7"/>
  <c r="EV13" i="7"/>
  <c r="EV20" i="7"/>
  <c r="EV36" i="7"/>
  <c r="EV8" i="7"/>
  <c r="EV14" i="7"/>
  <c r="EV21" i="7"/>
  <c r="EV37" i="7"/>
  <c r="EV9" i="7"/>
  <c r="EV15" i="7"/>
  <c r="EV22" i="7"/>
  <c r="EV38" i="7"/>
  <c r="EV16" i="7"/>
  <c r="EV23" i="7"/>
  <c r="EV39" i="7"/>
  <c r="EV40" i="7"/>
  <c r="EW7" i="7"/>
  <c r="EW13" i="7"/>
  <c r="EW20" i="7"/>
  <c r="EW36" i="7"/>
  <c r="EW8" i="7"/>
  <c r="EW14" i="7"/>
  <c r="EW21" i="7"/>
  <c r="EW37" i="7"/>
  <c r="EW9" i="7"/>
  <c r="EW15" i="7"/>
  <c r="EW22" i="7"/>
  <c r="EW38" i="7"/>
  <c r="EW16" i="7"/>
  <c r="EW23" i="7"/>
  <c r="EW39" i="7"/>
  <c r="EW40" i="7"/>
  <c r="EX7" i="7"/>
  <c r="EX13" i="7"/>
  <c r="EX20" i="7"/>
  <c r="EX36" i="7"/>
  <c r="EX8" i="7"/>
  <c r="EX14" i="7"/>
  <c r="EX21" i="7"/>
  <c r="EX37" i="7"/>
  <c r="EX9" i="7"/>
  <c r="EX15" i="7"/>
  <c r="EX22" i="7"/>
  <c r="EX38" i="7"/>
  <c r="EX16" i="7"/>
  <c r="EX23" i="7"/>
  <c r="EX39" i="7"/>
  <c r="EX40" i="7"/>
  <c r="EY7" i="7"/>
  <c r="EY13" i="7"/>
  <c r="EY20" i="7"/>
  <c r="EY36" i="7"/>
  <c r="EY8" i="7"/>
  <c r="EY14" i="7"/>
  <c r="EY21" i="7"/>
  <c r="EY37" i="7"/>
  <c r="EY9" i="7"/>
  <c r="EY15" i="7"/>
  <c r="EY22" i="7"/>
  <c r="EY38" i="7"/>
  <c r="EY16" i="7"/>
  <c r="EY23" i="7"/>
  <c r="EY39" i="7"/>
  <c r="EY40" i="7"/>
  <c r="EZ7" i="7"/>
  <c r="EZ13" i="7"/>
  <c r="EZ20" i="7"/>
  <c r="EZ36" i="7"/>
  <c r="EZ8" i="7"/>
  <c r="EZ14" i="7"/>
  <c r="EZ21" i="7"/>
  <c r="EZ37" i="7"/>
  <c r="EZ9" i="7"/>
  <c r="EZ15" i="7"/>
  <c r="EZ22" i="7"/>
  <c r="EZ38" i="7"/>
  <c r="EZ16" i="7"/>
  <c r="EZ23" i="7"/>
  <c r="EZ39" i="7"/>
  <c r="EZ40" i="7"/>
  <c r="FA7" i="7"/>
  <c r="FA13" i="7"/>
  <c r="FA20" i="7"/>
  <c r="FA36" i="7"/>
  <c r="FA8" i="7"/>
  <c r="FA14" i="7"/>
  <c r="FA21" i="7"/>
  <c r="FA37" i="7"/>
  <c r="FA9" i="7"/>
  <c r="FA15" i="7"/>
  <c r="FA22" i="7"/>
  <c r="FA38" i="7"/>
  <c r="FA16" i="7"/>
  <c r="FA23" i="7"/>
  <c r="FA39" i="7"/>
  <c r="FA40" i="7"/>
  <c r="FB7" i="7"/>
  <c r="FB13" i="7"/>
  <c r="FB20" i="7"/>
  <c r="FB36" i="7"/>
  <c r="FB8" i="7"/>
  <c r="FB14" i="7"/>
  <c r="FB21" i="7"/>
  <c r="FB37" i="7"/>
  <c r="FB9" i="7"/>
  <c r="FB15" i="7"/>
  <c r="FB22" i="7"/>
  <c r="FB38" i="7"/>
  <c r="FB16" i="7"/>
  <c r="FB23" i="7"/>
  <c r="FB39" i="7"/>
  <c r="FB40" i="7"/>
  <c r="FC7" i="7"/>
  <c r="FC13" i="7"/>
  <c r="FC20" i="7"/>
  <c r="FC36" i="7"/>
  <c r="FC8" i="7"/>
  <c r="FC14" i="7"/>
  <c r="FC21" i="7"/>
  <c r="FC37" i="7"/>
  <c r="FC9" i="7"/>
  <c r="FC15" i="7"/>
  <c r="FC22" i="7"/>
  <c r="FC38" i="7"/>
  <c r="FC16" i="7"/>
  <c r="FC23" i="7"/>
  <c r="FC39" i="7"/>
  <c r="FC40" i="7"/>
  <c r="FD7" i="7"/>
  <c r="FD13" i="7"/>
  <c r="FD20" i="7"/>
  <c r="FD36" i="7"/>
  <c r="FD8" i="7"/>
  <c r="FD14" i="7"/>
  <c r="FD21" i="7"/>
  <c r="FD37" i="7"/>
  <c r="FD9" i="7"/>
  <c r="FD15" i="7"/>
  <c r="FD22" i="7"/>
  <c r="FD38" i="7"/>
  <c r="FD16" i="7"/>
  <c r="FD23" i="7"/>
  <c r="FD39" i="7"/>
  <c r="FD40" i="7"/>
  <c r="FE7" i="7"/>
  <c r="FE13" i="7"/>
  <c r="FE20" i="7"/>
  <c r="FE36" i="7"/>
  <c r="FE8" i="7"/>
  <c r="FE14" i="7"/>
  <c r="FE21" i="7"/>
  <c r="FE37" i="7"/>
  <c r="FE9" i="7"/>
  <c r="FE15" i="7"/>
  <c r="FE22" i="7"/>
  <c r="FE38" i="7"/>
  <c r="FE16" i="7"/>
  <c r="FE23" i="7"/>
  <c r="FE39" i="7"/>
  <c r="FE40" i="7"/>
  <c r="FF7" i="7"/>
  <c r="FF13" i="7"/>
  <c r="FF20" i="7"/>
  <c r="FF36" i="7"/>
  <c r="FF8" i="7"/>
  <c r="FF14" i="7"/>
  <c r="FF21" i="7"/>
  <c r="FF37" i="7"/>
  <c r="FF9" i="7"/>
  <c r="FF15" i="7"/>
  <c r="FF22" i="7"/>
  <c r="FF38" i="7"/>
  <c r="FF16" i="7"/>
  <c r="FF23" i="7"/>
  <c r="FF39" i="7"/>
  <c r="FF40" i="7"/>
  <c r="FG7" i="7"/>
  <c r="FG13" i="7"/>
  <c r="FG20" i="7"/>
  <c r="FG36" i="7"/>
  <c r="FG8" i="7"/>
  <c r="FG14" i="7"/>
  <c r="FG21" i="7"/>
  <c r="FG37" i="7"/>
  <c r="FG9" i="7"/>
  <c r="FG15" i="7"/>
  <c r="FG22" i="7"/>
  <c r="FG38" i="7"/>
  <c r="FG16" i="7"/>
  <c r="FG23" i="7"/>
  <c r="FG39" i="7"/>
  <c r="FG40" i="7"/>
  <c r="FH7" i="7"/>
  <c r="FH13" i="7"/>
  <c r="FH20" i="7"/>
  <c r="FH36" i="7"/>
  <c r="FH8" i="7"/>
  <c r="FH14" i="7"/>
  <c r="FH21" i="7"/>
  <c r="FH37" i="7"/>
  <c r="FH9" i="7"/>
  <c r="FH15" i="7"/>
  <c r="FH22" i="7"/>
  <c r="FH38" i="7"/>
  <c r="FH16" i="7"/>
  <c r="FH23" i="7"/>
  <c r="FH39" i="7"/>
  <c r="FH40" i="7"/>
  <c r="FI7" i="7"/>
  <c r="FI13" i="7"/>
  <c r="FI20" i="7"/>
  <c r="FI36" i="7"/>
  <c r="FI8" i="7"/>
  <c r="FI14" i="7"/>
  <c r="FI21" i="7"/>
  <c r="FI37" i="7"/>
  <c r="FI9" i="7"/>
  <c r="FI15" i="7"/>
  <c r="FI22" i="7"/>
  <c r="FI38" i="7"/>
  <c r="FI16" i="7"/>
  <c r="FI23" i="7"/>
  <c r="FI39" i="7"/>
  <c r="FI40" i="7"/>
  <c r="FJ7" i="7"/>
  <c r="FJ13" i="7"/>
  <c r="FJ20" i="7"/>
  <c r="FJ36" i="7"/>
  <c r="FJ8" i="7"/>
  <c r="FJ14" i="7"/>
  <c r="FJ21" i="7"/>
  <c r="FJ37" i="7"/>
  <c r="FJ9" i="7"/>
  <c r="FJ15" i="7"/>
  <c r="FJ22" i="7"/>
  <c r="FJ38" i="7"/>
  <c r="FJ16" i="7"/>
  <c r="FJ23" i="7"/>
  <c r="FJ39" i="7"/>
  <c r="FJ40" i="7"/>
  <c r="FK7" i="7"/>
  <c r="FK13" i="7"/>
  <c r="FK20" i="7"/>
  <c r="FK36" i="7"/>
  <c r="FK8" i="7"/>
  <c r="FK14" i="7"/>
  <c r="FK21" i="7"/>
  <c r="FK37" i="7"/>
  <c r="FK9" i="7"/>
  <c r="FK15" i="7"/>
  <c r="FK22" i="7"/>
  <c r="FK38" i="7"/>
  <c r="FK16" i="7"/>
  <c r="FK23" i="7"/>
  <c r="FK39" i="7"/>
  <c r="FK40" i="7"/>
  <c r="X47" i="7"/>
  <c r="X48" i="7"/>
  <c r="X24" i="7"/>
  <c r="X49" i="7"/>
  <c r="X52" i="7"/>
  <c r="X55" i="7"/>
  <c r="Y47" i="7"/>
  <c r="Y48" i="7"/>
  <c r="Y24" i="7"/>
  <c r="Y49" i="7"/>
  <c r="Y52" i="7"/>
  <c r="Y55" i="7"/>
  <c r="Z47" i="7"/>
  <c r="Z48" i="7"/>
  <c r="Z24" i="7"/>
  <c r="Z49" i="7"/>
  <c r="Z52" i="7"/>
  <c r="Z55" i="7"/>
  <c r="AA47" i="7"/>
  <c r="AA48" i="7"/>
  <c r="AA24" i="7"/>
  <c r="AA49" i="7"/>
  <c r="AA52" i="7"/>
  <c r="AA55" i="7"/>
  <c r="AB47" i="7"/>
  <c r="AB48" i="7"/>
  <c r="AB24" i="7"/>
  <c r="AB49" i="7"/>
  <c r="AB52" i="7"/>
  <c r="AB55" i="7"/>
  <c r="AC47" i="7"/>
  <c r="AC48" i="7"/>
  <c r="AC24" i="7"/>
  <c r="AC49" i="7"/>
  <c r="AC52" i="7"/>
  <c r="AC55" i="7"/>
  <c r="AD47" i="7"/>
  <c r="AD48" i="7"/>
  <c r="AD24" i="7"/>
  <c r="AD49" i="7"/>
  <c r="AD52" i="7"/>
  <c r="AD55" i="7"/>
  <c r="AE47" i="7"/>
  <c r="AE48" i="7"/>
  <c r="AE24" i="7"/>
  <c r="AE49" i="7"/>
  <c r="AE52" i="7"/>
  <c r="AE55" i="7"/>
  <c r="AF47" i="7"/>
  <c r="AF48" i="7"/>
  <c r="AF24" i="7"/>
  <c r="AF49" i="7"/>
  <c r="AF52" i="7"/>
  <c r="AF55" i="7"/>
  <c r="AG47" i="7"/>
  <c r="AG48" i="7"/>
  <c r="AG24" i="7"/>
  <c r="AG49" i="7"/>
  <c r="AG52" i="7"/>
  <c r="AG55" i="7"/>
  <c r="AH47" i="7"/>
  <c r="AH48" i="7"/>
  <c r="AH24" i="7"/>
  <c r="AH49" i="7"/>
  <c r="AH52" i="7"/>
  <c r="AH55" i="7"/>
  <c r="AI47" i="7"/>
  <c r="AI48" i="7"/>
  <c r="AI24" i="7"/>
  <c r="AI49" i="7"/>
  <c r="AI52" i="7"/>
  <c r="AI55" i="7"/>
  <c r="AI56" i="7"/>
  <c r="M68" i="7"/>
  <c r="AJ47" i="7"/>
  <c r="AJ48" i="7"/>
  <c r="AJ24" i="7"/>
  <c r="AJ49" i="7"/>
  <c r="AJ52" i="7"/>
  <c r="AJ55" i="7"/>
  <c r="AK47" i="7"/>
  <c r="AK48" i="7"/>
  <c r="AK24" i="7"/>
  <c r="AK49" i="7"/>
  <c r="AK52" i="7"/>
  <c r="AK55" i="7"/>
  <c r="AL47" i="7"/>
  <c r="AL48" i="7"/>
  <c r="AL24" i="7"/>
  <c r="AL49" i="7"/>
  <c r="AL52" i="7"/>
  <c r="AL55" i="7"/>
  <c r="AM47" i="7"/>
  <c r="AM48" i="7"/>
  <c r="AM24" i="7"/>
  <c r="AM49" i="7"/>
  <c r="AM52" i="7"/>
  <c r="AM55" i="7"/>
  <c r="AN47" i="7"/>
  <c r="AN48" i="7"/>
  <c r="AN24" i="7"/>
  <c r="AN49" i="7"/>
  <c r="AN52" i="7"/>
  <c r="AN55" i="7"/>
  <c r="AO47" i="7"/>
  <c r="AO48" i="7"/>
  <c r="AO24" i="7"/>
  <c r="AO49" i="7"/>
  <c r="AO52" i="7"/>
  <c r="AO55" i="7"/>
  <c r="AP47" i="7"/>
  <c r="AP48" i="7"/>
  <c r="AP24" i="7"/>
  <c r="AP49" i="7"/>
  <c r="AP52" i="7"/>
  <c r="AP55" i="7"/>
  <c r="AQ47" i="7"/>
  <c r="AQ48" i="7"/>
  <c r="AQ24" i="7"/>
  <c r="AQ49" i="7"/>
  <c r="AQ52" i="7"/>
  <c r="AQ55" i="7"/>
  <c r="AR47" i="7"/>
  <c r="AR48" i="7"/>
  <c r="AR24" i="7"/>
  <c r="AR49" i="7"/>
  <c r="AR52" i="7"/>
  <c r="AR55" i="7"/>
  <c r="AS47" i="7"/>
  <c r="AS48" i="7"/>
  <c r="AS24" i="7"/>
  <c r="AS49" i="7"/>
  <c r="AS52" i="7"/>
  <c r="AS55" i="7"/>
  <c r="AT47" i="7"/>
  <c r="AT48" i="7"/>
  <c r="AT24" i="7"/>
  <c r="AT49" i="7"/>
  <c r="AT52" i="7"/>
  <c r="AT55" i="7"/>
  <c r="AU47" i="7"/>
  <c r="AU48" i="7"/>
  <c r="AU24" i="7"/>
  <c r="AU49" i="7"/>
  <c r="AU52" i="7"/>
  <c r="AU55" i="7"/>
  <c r="AU56" i="7"/>
  <c r="N68" i="7"/>
  <c r="AV47" i="7"/>
  <c r="AV48" i="7"/>
  <c r="AV24" i="7"/>
  <c r="AV49" i="7"/>
  <c r="AV52" i="7"/>
  <c r="AV55" i="7"/>
  <c r="AW47" i="7"/>
  <c r="AW48" i="7"/>
  <c r="AW24" i="7"/>
  <c r="AW49" i="7"/>
  <c r="AW52" i="7"/>
  <c r="AW55" i="7"/>
  <c r="AX47" i="7"/>
  <c r="AX48" i="7"/>
  <c r="AX24" i="7"/>
  <c r="AX49" i="7"/>
  <c r="AX52" i="7"/>
  <c r="AX55" i="7"/>
  <c r="AY47" i="7"/>
  <c r="AY48" i="7"/>
  <c r="AY24" i="7"/>
  <c r="AY49" i="7"/>
  <c r="AY52" i="7"/>
  <c r="AY55" i="7"/>
  <c r="AZ47" i="7"/>
  <c r="AZ48" i="7"/>
  <c r="AZ24" i="7"/>
  <c r="AZ49" i="7"/>
  <c r="AZ52" i="7"/>
  <c r="AZ55" i="7"/>
  <c r="BA47" i="7"/>
  <c r="BA48" i="7"/>
  <c r="BA24" i="7"/>
  <c r="BA49" i="7"/>
  <c r="BA52" i="7"/>
  <c r="BA55" i="7"/>
  <c r="BB47" i="7"/>
  <c r="BB48" i="7"/>
  <c r="BB24" i="7"/>
  <c r="BB49" i="7"/>
  <c r="BB52" i="7"/>
  <c r="BB55" i="7"/>
  <c r="BC47" i="7"/>
  <c r="BC48" i="7"/>
  <c r="BC24" i="7"/>
  <c r="BC49" i="7"/>
  <c r="BC52" i="7"/>
  <c r="BC55" i="7"/>
  <c r="BD47" i="7"/>
  <c r="BD48" i="7"/>
  <c r="BD24" i="7"/>
  <c r="BD49" i="7"/>
  <c r="BD52" i="7"/>
  <c r="BD55" i="7"/>
  <c r="BE47" i="7"/>
  <c r="BE48" i="7"/>
  <c r="BE24" i="7"/>
  <c r="BE49" i="7"/>
  <c r="BE52" i="7"/>
  <c r="BE55" i="7"/>
  <c r="BF47" i="7"/>
  <c r="BF48" i="7"/>
  <c r="BF24" i="7"/>
  <c r="BF49" i="7"/>
  <c r="BF52" i="7"/>
  <c r="BF55" i="7"/>
  <c r="BG47" i="7"/>
  <c r="BG48" i="7"/>
  <c r="BG24" i="7"/>
  <c r="BG49" i="7"/>
  <c r="BG52" i="7"/>
  <c r="BG55" i="7"/>
  <c r="BG56" i="7"/>
  <c r="O68" i="7"/>
  <c r="BH47" i="7"/>
  <c r="BH48" i="7"/>
  <c r="BH24" i="7"/>
  <c r="BH49" i="7"/>
  <c r="BH52" i="7"/>
  <c r="BH55" i="7"/>
  <c r="BI47" i="7"/>
  <c r="BI48" i="7"/>
  <c r="BI24" i="7"/>
  <c r="BI49" i="7"/>
  <c r="BI52" i="7"/>
  <c r="BI55" i="7"/>
  <c r="BJ47" i="7"/>
  <c r="BJ48" i="7"/>
  <c r="BJ24" i="7"/>
  <c r="BJ49" i="7"/>
  <c r="BJ52" i="7"/>
  <c r="BJ55" i="7"/>
  <c r="BK47" i="7"/>
  <c r="BK48" i="7"/>
  <c r="BK24" i="7"/>
  <c r="BK49" i="7"/>
  <c r="BK52" i="7"/>
  <c r="BK55" i="7"/>
  <c r="BL47" i="7"/>
  <c r="BL48" i="7"/>
  <c r="BL24" i="7"/>
  <c r="BL49" i="7"/>
  <c r="BL52" i="7"/>
  <c r="BL55" i="7"/>
  <c r="BM47" i="7"/>
  <c r="BM48" i="7"/>
  <c r="BM24" i="7"/>
  <c r="BM49" i="7"/>
  <c r="BM52" i="7"/>
  <c r="BM55" i="7"/>
  <c r="BN47" i="7"/>
  <c r="BN48" i="7"/>
  <c r="BN24" i="7"/>
  <c r="BN49" i="7"/>
  <c r="BN52" i="7"/>
  <c r="BN55" i="7"/>
  <c r="BO47" i="7"/>
  <c r="BO48" i="7"/>
  <c r="BO24" i="7"/>
  <c r="BO49" i="7"/>
  <c r="BO52" i="7"/>
  <c r="BO55" i="7"/>
  <c r="BP47" i="7"/>
  <c r="BP48" i="7"/>
  <c r="BP24" i="7"/>
  <c r="BP49" i="7"/>
  <c r="BP52" i="7"/>
  <c r="BP55" i="7"/>
  <c r="BQ47" i="7"/>
  <c r="BQ48" i="7"/>
  <c r="BQ24" i="7"/>
  <c r="BQ49" i="7"/>
  <c r="BQ52" i="7"/>
  <c r="BQ55" i="7"/>
  <c r="BR47" i="7"/>
  <c r="BR48" i="7"/>
  <c r="BR24" i="7"/>
  <c r="BR49" i="7"/>
  <c r="BR52" i="7"/>
  <c r="BR55" i="7"/>
  <c r="BS47" i="7"/>
  <c r="BS48" i="7"/>
  <c r="BS24" i="7"/>
  <c r="BS49" i="7"/>
  <c r="BS52" i="7"/>
  <c r="BS55" i="7"/>
  <c r="BS56" i="7"/>
  <c r="P68" i="7"/>
  <c r="BT47" i="7"/>
  <c r="BT48" i="7"/>
  <c r="BT24" i="7"/>
  <c r="BT49" i="7"/>
  <c r="BT52" i="7"/>
  <c r="BT55" i="7"/>
  <c r="BU47" i="7"/>
  <c r="BU48" i="7"/>
  <c r="BU24" i="7"/>
  <c r="BU49" i="7"/>
  <c r="BU52" i="7"/>
  <c r="BU55" i="7"/>
  <c r="BV47" i="7"/>
  <c r="BV48" i="7"/>
  <c r="BV24" i="7"/>
  <c r="BV49" i="7"/>
  <c r="BV52" i="7"/>
  <c r="BV55" i="7"/>
  <c r="BW47" i="7"/>
  <c r="BW48" i="7"/>
  <c r="BW24" i="7"/>
  <c r="BW49" i="7"/>
  <c r="BW52" i="7"/>
  <c r="BW55" i="7"/>
  <c r="BX47" i="7"/>
  <c r="BX48" i="7"/>
  <c r="BX24" i="7"/>
  <c r="BX49" i="7"/>
  <c r="BX52" i="7"/>
  <c r="BX55" i="7"/>
  <c r="BY47" i="7"/>
  <c r="BY48" i="7"/>
  <c r="BY24" i="7"/>
  <c r="BY49" i="7"/>
  <c r="BY52" i="7"/>
  <c r="BY55" i="7"/>
  <c r="BZ47" i="7"/>
  <c r="BZ48" i="7"/>
  <c r="BZ24" i="7"/>
  <c r="BZ49" i="7"/>
  <c r="BZ52" i="7"/>
  <c r="BZ55" i="7"/>
  <c r="CA47" i="7"/>
  <c r="CA48" i="7"/>
  <c r="CA24" i="7"/>
  <c r="CA49" i="7"/>
  <c r="CA52" i="7"/>
  <c r="CA55" i="7"/>
  <c r="CB47" i="7"/>
  <c r="CB48" i="7"/>
  <c r="CB24" i="7"/>
  <c r="CB49" i="7"/>
  <c r="CB52" i="7"/>
  <c r="CB55" i="7"/>
  <c r="CC47" i="7"/>
  <c r="CC48" i="7"/>
  <c r="CC24" i="7"/>
  <c r="CC49" i="7"/>
  <c r="CC52" i="7"/>
  <c r="CC55" i="7"/>
  <c r="CD47" i="7"/>
  <c r="CD48" i="7"/>
  <c r="CD24" i="7"/>
  <c r="CD49" i="7"/>
  <c r="CD52" i="7"/>
  <c r="CD55" i="7"/>
  <c r="CE47" i="7"/>
  <c r="CE48" i="7"/>
  <c r="CE24" i="7"/>
  <c r="CE49" i="7"/>
  <c r="CE52" i="7"/>
  <c r="CE55" i="7"/>
  <c r="CE56" i="7"/>
  <c r="Q68" i="7"/>
  <c r="CF47" i="7"/>
  <c r="CF48" i="7"/>
  <c r="CF24" i="7"/>
  <c r="CF49" i="7"/>
  <c r="CF52" i="7"/>
  <c r="CF55" i="7"/>
  <c r="CG47" i="7"/>
  <c r="CG48" i="7"/>
  <c r="CG24" i="7"/>
  <c r="CG49" i="7"/>
  <c r="CG52" i="7"/>
  <c r="CG55" i="7"/>
  <c r="CH47" i="7"/>
  <c r="CH48" i="7"/>
  <c r="CH24" i="7"/>
  <c r="CH49" i="7"/>
  <c r="CH52" i="7"/>
  <c r="CH55" i="7"/>
  <c r="CI47" i="7"/>
  <c r="CI48" i="7"/>
  <c r="CI24" i="7"/>
  <c r="CI49" i="7"/>
  <c r="CI52" i="7"/>
  <c r="CI55" i="7"/>
  <c r="CJ47" i="7"/>
  <c r="CJ48" i="7"/>
  <c r="CJ24" i="7"/>
  <c r="CJ49" i="7"/>
  <c r="CJ52" i="7"/>
  <c r="CJ55" i="7"/>
  <c r="CK47" i="7"/>
  <c r="CK48" i="7"/>
  <c r="CK24" i="7"/>
  <c r="CK49" i="7"/>
  <c r="CK52" i="7"/>
  <c r="CK55" i="7"/>
  <c r="CL47" i="7"/>
  <c r="CL48" i="7"/>
  <c r="CL24" i="7"/>
  <c r="CL49" i="7"/>
  <c r="CL52" i="7"/>
  <c r="CL55" i="7"/>
  <c r="CM47" i="7"/>
  <c r="CM48" i="7"/>
  <c r="CM24" i="7"/>
  <c r="CM49" i="7"/>
  <c r="CM52" i="7"/>
  <c r="CM55" i="7"/>
  <c r="CN47" i="7"/>
  <c r="CN48" i="7"/>
  <c r="CN24" i="7"/>
  <c r="CN49" i="7"/>
  <c r="CN52" i="7"/>
  <c r="CN55" i="7"/>
  <c r="CO47" i="7"/>
  <c r="CO48" i="7"/>
  <c r="CO24" i="7"/>
  <c r="CO49" i="7"/>
  <c r="CO52" i="7"/>
  <c r="CO55" i="7"/>
  <c r="CP47" i="7"/>
  <c r="CP48" i="7"/>
  <c r="CP24" i="7"/>
  <c r="CP49" i="7"/>
  <c r="CP52" i="7"/>
  <c r="CP55" i="7"/>
  <c r="CQ47" i="7"/>
  <c r="CQ48" i="7"/>
  <c r="CQ24" i="7"/>
  <c r="CQ49" i="7"/>
  <c r="CQ52" i="7"/>
  <c r="CQ55" i="7"/>
  <c r="CQ56" i="7"/>
  <c r="R68" i="7"/>
  <c r="CR47" i="7"/>
  <c r="CR48" i="7"/>
  <c r="CR24" i="7"/>
  <c r="CR49" i="7"/>
  <c r="CR52" i="7"/>
  <c r="CR55" i="7"/>
  <c r="CS47" i="7"/>
  <c r="CS48" i="7"/>
  <c r="CS24" i="7"/>
  <c r="CS49" i="7"/>
  <c r="CS52" i="7"/>
  <c r="CS55" i="7"/>
  <c r="CT47" i="7"/>
  <c r="CT48" i="7"/>
  <c r="CT24" i="7"/>
  <c r="CT49" i="7"/>
  <c r="CT52" i="7"/>
  <c r="CT55" i="7"/>
  <c r="CU47" i="7"/>
  <c r="CU48" i="7"/>
  <c r="CU24" i="7"/>
  <c r="CU49" i="7"/>
  <c r="CU52" i="7"/>
  <c r="CU55" i="7"/>
  <c r="CV47" i="7"/>
  <c r="CV48" i="7"/>
  <c r="CV24" i="7"/>
  <c r="CV49" i="7"/>
  <c r="CV52" i="7"/>
  <c r="CV55" i="7"/>
  <c r="CW47" i="7"/>
  <c r="CW48" i="7"/>
  <c r="CW24" i="7"/>
  <c r="CW49" i="7"/>
  <c r="CW52" i="7"/>
  <c r="CW55" i="7"/>
  <c r="CX47" i="7"/>
  <c r="CX48" i="7"/>
  <c r="CX24" i="7"/>
  <c r="CX49" i="7"/>
  <c r="CX52" i="7"/>
  <c r="CX55" i="7"/>
  <c r="CY47" i="7"/>
  <c r="CY48" i="7"/>
  <c r="CY24" i="7"/>
  <c r="CY49" i="7"/>
  <c r="CY52" i="7"/>
  <c r="CY55" i="7"/>
  <c r="CZ47" i="7"/>
  <c r="CZ48" i="7"/>
  <c r="CZ24" i="7"/>
  <c r="CZ49" i="7"/>
  <c r="CZ52" i="7"/>
  <c r="CZ55" i="7"/>
  <c r="DA47" i="7"/>
  <c r="DA48" i="7"/>
  <c r="DA24" i="7"/>
  <c r="DA49" i="7"/>
  <c r="DA52" i="7"/>
  <c r="DA55" i="7"/>
  <c r="DB47" i="7"/>
  <c r="DB48" i="7"/>
  <c r="DB24" i="7"/>
  <c r="DB49" i="7"/>
  <c r="DB52" i="7"/>
  <c r="DB55" i="7"/>
  <c r="DC47" i="7"/>
  <c r="DC48" i="7"/>
  <c r="DC24" i="7"/>
  <c r="DC49" i="7"/>
  <c r="DC52" i="7"/>
  <c r="DC55" i="7"/>
  <c r="DC56" i="7"/>
  <c r="S68" i="7"/>
  <c r="DD47" i="7"/>
  <c r="DD48" i="7"/>
  <c r="DD24" i="7"/>
  <c r="DD49" i="7"/>
  <c r="DD52" i="7"/>
  <c r="DD55" i="7"/>
  <c r="DD56" i="7"/>
  <c r="T68" i="7"/>
  <c r="DE47" i="7"/>
  <c r="DE48" i="7"/>
  <c r="DE24" i="7"/>
  <c r="DE49" i="7"/>
  <c r="DE52" i="7"/>
  <c r="DE55" i="7"/>
  <c r="DE56" i="7"/>
  <c r="U68" i="7"/>
  <c r="DF47" i="7"/>
  <c r="DF48" i="7"/>
  <c r="DF24" i="7"/>
  <c r="DF49" i="7"/>
  <c r="DF52" i="7"/>
  <c r="DF55" i="7"/>
  <c r="DF56" i="7"/>
  <c r="V68" i="7"/>
  <c r="DG47" i="7"/>
  <c r="DG48" i="7"/>
  <c r="DG24" i="7"/>
  <c r="DG49" i="7"/>
  <c r="DG52" i="7"/>
  <c r="DG55" i="7"/>
  <c r="DG56" i="7"/>
  <c r="W68" i="7"/>
  <c r="DH47" i="7"/>
  <c r="DH48" i="7"/>
  <c r="DH24" i="7"/>
  <c r="DH49" i="7"/>
  <c r="DH52" i="7"/>
  <c r="DH55" i="7"/>
  <c r="DH56" i="7"/>
  <c r="X68" i="7"/>
  <c r="P13" i="7"/>
  <c r="O13" i="7"/>
  <c r="N13" i="7"/>
  <c r="M13" i="7"/>
  <c r="L13" i="7"/>
  <c r="L20" i="7"/>
  <c r="L36" i="7"/>
  <c r="P14" i="7"/>
  <c r="O14" i="7"/>
  <c r="N14" i="7"/>
  <c r="M14" i="7"/>
  <c r="L14" i="7"/>
  <c r="L21" i="7"/>
  <c r="L37" i="7"/>
  <c r="P15" i="7"/>
  <c r="O15" i="7"/>
  <c r="N15" i="7"/>
  <c r="M15" i="7"/>
  <c r="L15" i="7"/>
  <c r="L22" i="7"/>
  <c r="L38" i="7"/>
  <c r="P16" i="7"/>
  <c r="O16" i="7"/>
  <c r="N16" i="7"/>
  <c r="M16" i="7"/>
  <c r="L16" i="7"/>
  <c r="L23" i="7"/>
  <c r="L39" i="7"/>
  <c r="L40" i="7"/>
  <c r="L24" i="7"/>
  <c r="L49" i="7"/>
  <c r="L52" i="7"/>
  <c r="L55" i="7"/>
  <c r="M20" i="7"/>
  <c r="M36" i="7"/>
  <c r="M21" i="7"/>
  <c r="M37" i="7"/>
  <c r="M22" i="7"/>
  <c r="M38" i="7"/>
  <c r="M23" i="7"/>
  <c r="M39" i="7"/>
  <c r="M40" i="7"/>
  <c r="M24" i="7"/>
  <c r="M49" i="7"/>
  <c r="M52" i="7"/>
  <c r="M55" i="7"/>
  <c r="N20" i="7"/>
  <c r="N36" i="7"/>
  <c r="N21" i="7"/>
  <c r="N37" i="7"/>
  <c r="N22" i="7"/>
  <c r="N38" i="7"/>
  <c r="N23" i="7"/>
  <c r="N39" i="7"/>
  <c r="N40" i="7"/>
  <c r="N24" i="7"/>
  <c r="N49" i="7"/>
  <c r="N52" i="7"/>
  <c r="N55" i="7"/>
  <c r="O20" i="7"/>
  <c r="O36" i="7"/>
  <c r="O21" i="7"/>
  <c r="O37" i="7"/>
  <c r="O22" i="7"/>
  <c r="O38" i="7"/>
  <c r="O23" i="7"/>
  <c r="O39" i="7"/>
  <c r="O40" i="7"/>
  <c r="O24" i="7"/>
  <c r="O49" i="7"/>
  <c r="O52" i="7"/>
  <c r="O55" i="7"/>
  <c r="P20" i="7"/>
  <c r="P36" i="7"/>
  <c r="P21" i="7"/>
  <c r="P37" i="7"/>
  <c r="P22" i="7"/>
  <c r="P38" i="7"/>
  <c r="P23" i="7"/>
  <c r="P39" i="7"/>
  <c r="P40" i="7"/>
  <c r="P24" i="7"/>
  <c r="P49" i="7"/>
  <c r="P52" i="7"/>
  <c r="P55" i="7"/>
  <c r="Q20" i="7"/>
  <c r="Q36" i="7"/>
  <c r="Q21" i="7"/>
  <c r="Q37" i="7"/>
  <c r="Q22" i="7"/>
  <c r="Q38" i="7"/>
  <c r="Q23" i="7"/>
  <c r="Q39" i="7"/>
  <c r="Q40" i="7"/>
  <c r="Q24" i="7"/>
  <c r="Q49" i="7"/>
  <c r="Q52" i="7"/>
  <c r="Q55" i="7"/>
  <c r="R20" i="7"/>
  <c r="R36" i="7"/>
  <c r="R21" i="7"/>
  <c r="R37" i="7"/>
  <c r="R22" i="7"/>
  <c r="R38" i="7"/>
  <c r="R23" i="7"/>
  <c r="R39" i="7"/>
  <c r="R40" i="7"/>
  <c r="R24" i="7"/>
  <c r="R49" i="7"/>
  <c r="R52" i="7"/>
  <c r="R55" i="7"/>
  <c r="S20" i="7"/>
  <c r="S36" i="7"/>
  <c r="S21" i="7"/>
  <c r="S37" i="7"/>
  <c r="S22" i="7"/>
  <c r="S38" i="7"/>
  <c r="S23" i="7"/>
  <c r="S39" i="7"/>
  <c r="S40" i="7"/>
  <c r="S24" i="7"/>
  <c r="S49" i="7"/>
  <c r="S52" i="7"/>
  <c r="S55" i="7"/>
  <c r="T20" i="7"/>
  <c r="T36" i="7"/>
  <c r="T21" i="7"/>
  <c r="T37" i="7"/>
  <c r="T22" i="7"/>
  <c r="T38" i="7"/>
  <c r="T23" i="7"/>
  <c r="T39" i="7"/>
  <c r="T40" i="7"/>
  <c r="T24" i="7"/>
  <c r="T49" i="7"/>
  <c r="T52" i="7"/>
  <c r="T55" i="7"/>
  <c r="U20" i="7"/>
  <c r="U36" i="7"/>
  <c r="U21" i="7"/>
  <c r="U37" i="7"/>
  <c r="U22" i="7"/>
  <c r="U38" i="7"/>
  <c r="U23" i="7"/>
  <c r="U39" i="7"/>
  <c r="U40" i="7"/>
  <c r="U24" i="7"/>
  <c r="U49" i="7"/>
  <c r="U52" i="7"/>
  <c r="U55" i="7"/>
  <c r="V20" i="7"/>
  <c r="V36" i="7"/>
  <c r="V21" i="7"/>
  <c r="V37" i="7"/>
  <c r="V22" i="7"/>
  <c r="V38" i="7"/>
  <c r="V23" i="7"/>
  <c r="V39" i="7"/>
  <c r="V40" i="7"/>
  <c r="V24" i="7"/>
  <c r="V49" i="7"/>
  <c r="V52" i="7"/>
  <c r="V55" i="7"/>
  <c r="W56" i="7"/>
  <c r="L68" i="7"/>
  <c r="N71" i="7"/>
  <c r="M71" i="7"/>
  <c r="L71" i="7"/>
  <c r="DH53" i="7"/>
  <c r="X67" i="7"/>
  <c r="DG53" i="7"/>
  <c r="W67" i="7"/>
  <c r="DF53" i="7"/>
  <c r="V67" i="7"/>
  <c r="DE53" i="7"/>
  <c r="U67" i="7"/>
  <c r="DD53" i="7"/>
  <c r="T67" i="7"/>
  <c r="DC53" i="7"/>
  <c r="S67" i="7"/>
  <c r="CQ53" i="7"/>
  <c r="R67" i="7"/>
  <c r="CE53" i="7"/>
  <c r="Q67" i="7"/>
  <c r="BS53" i="7"/>
  <c r="P67" i="7"/>
  <c r="BG53" i="7"/>
  <c r="O67" i="7"/>
  <c r="AU53" i="7"/>
  <c r="N67" i="7"/>
  <c r="AI53" i="7"/>
  <c r="M67" i="7"/>
  <c r="W53" i="7"/>
  <c r="L67" i="7"/>
  <c r="DH45" i="7"/>
  <c r="X66" i="7"/>
  <c r="DG45" i="7"/>
  <c r="W66" i="7"/>
  <c r="DF45" i="7"/>
  <c r="V66" i="7"/>
  <c r="DE45" i="7"/>
  <c r="U66" i="7"/>
  <c r="DD45" i="7"/>
  <c r="T66" i="7"/>
  <c r="DI47" i="7"/>
  <c r="DI48" i="7"/>
  <c r="DJ47" i="7"/>
  <c r="DJ48" i="7"/>
  <c r="DK47" i="7"/>
  <c r="DK48" i="7"/>
  <c r="DL47" i="7"/>
  <c r="DL48" i="7"/>
  <c r="DM47" i="7"/>
  <c r="DM48" i="7"/>
  <c r="DN47" i="7"/>
  <c r="DN48" i="7"/>
  <c r="DO47" i="7"/>
  <c r="DO48" i="7"/>
  <c r="DP47" i="7"/>
  <c r="DP48" i="7"/>
  <c r="DQ47" i="7"/>
  <c r="DQ48" i="7"/>
  <c r="DR47" i="7"/>
  <c r="DR48" i="7"/>
  <c r="DS47" i="7"/>
  <c r="DS48" i="7"/>
  <c r="DT47" i="7"/>
  <c r="DT48" i="7"/>
  <c r="DU47" i="7"/>
  <c r="DU48" i="7"/>
  <c r="DV47" i="7"/>
  <c r="DV48" i="7"/>
  <c r="DW47" i="7"/>
  <c r="DW48" i="7"/>
  <c r="DX47" i="7"/>
  <c r="DX48" i="7"/>
  <c r="DY47" i="7"/>
  <c r="DY48" i="7"/>
  <c r="DZ47" i="7"/>
  <c r="DZ48" i="7"/>
  <c r="EA47" i="7"/>
  <c r="EA48" i="7"/>
  <c r="EB47" i="7"/>
  <c r="EB48" i="7"/>
  <c r="EC47" i="7"/>
  <c r="EC48" i="7"/>
  <c r="ED47" i="7"/>
  <c r="ED48" i="7"/>
  <c r="EE47" i="7"/>
  <c r="EE48" i="7"/>
  <c r="EF47" i="7"/>
  <c r="EF48" i="7"/>
  <c r="EG47" i="7"/>
  <c r="EG48" i="7"/>
  <c r="EH47" i="7"/>
  <c r="EH48" i="7"/>
  <c r="EI47" i="7"/>
  <c r="EI48" i="7"/>
  <c r="EJ47" i="7"/>
  <c r="EJ48" i="7"/>
  <c r="EK47" i="7"/>
  <c r="EK48" i="7"/>
  <c r="EL47" i="7"/>
  <c r="EL48" i="7"/>
  <c r="EM47" i="7"/>
  <c r="EM48" i="7"/>
  <c r="EN47" i="7"/>
  <c r="EN48" i="7"/>
  <c r="EO47" i="7"/>
  <c r="EO48" i="7"/>
  <c r="EP47" i="7"/>
  <c r="EP48" i="7"/>
  <c r="EQ47" i="7"/>
  <c r="EQ48" i="7"/>
  <c r="ER47" i="7"/>
  <c r="ER48" i="7"/>
  <c r="ES47" i="7"/>
  <c r="ES48" i="7"/>
  <c r="ET47" i="7"/>
  <c r="ET48" i="7"/>
  <c r="EU47" i="7"/>
  <c r="EU48" i="7"/>
  <c r="EV47" i="7"/>
  <c r="EV48" i="7"/>
  <c r="EW47" i="7"/>
  <c r="EW48" i="7"/>
  <c r="EX47" i="7"/>
  <c r="EX48" i="7"/>
  <c r="EY47" i="7"/>
  <c r="EY48" i="7"/>
  <c r="EZ47" i="7"/>
  <c r="EZ48" i="7"/>
  <c r="EZ24" i="7"/>
  <c r="EZ49" i="7"/>
  <c r="EZ52" i="7"/>
  <c r="FA47" i="7"/>
  <c r="FA48" i="7"/>
  <c r="FA24" i="7"/>
  <c r="FA49" i="7"/>
  <c r="FA52" i="7"/>
  <c r="FB47" i="7"/>
  <c r="FB48" i="7"/>
  <c r="FB24" i="7"/>
  <c r="FB49" i="7"/>
  <c r="FB52" i="7"/>
  <c r="FC47" i="7"/>
  <c r="FC48" i="7"/>
  <c r="FC24" i="7"/>
  <c r="FC49" i="7"/>
  <c r="FC52" i="7"/>
  <c r="FD47" i="7"/>
  <c r="FD48" i="7"/>
  <c r="FD24" i="7"/>
  <c r="FD49" i="7"/>
  <c r="FD52" i="7"/>
  <c r="FE47" i="7"/>
  <c r="FE48" i="7"/>
  <c r="FE24" i="7"/>
  <c r="FE49" i="7"/>
  <c r="FE52" i="7"/>
  <c r="FF47" i="7"/>
  <c r="FF48" i="7"/>
  <c r="FF24" i="7"/>
  <c r="FF49" i="7"/>
  <c r="FF52" i="7"/>
  <c r="FG47" i="7"/>
  <c r="FG48" i="7"/>
  <c r="FG24" i="7"/>
  <c r="FG49" i="7"/>
  <c r="FG52" i="7"/>
  <c r="FH47" i="7"/>
  <c r="FH48" i="7"/>
  <c r="FH24" i="7"/>
  <c r="FH49" i="7"/>
  <c r="FH52" i="7"/>
  <c r="FI47" i="7"/>
  <c r="FI48" i="7"/>
  <c r="FI24" i="7"/>
  <c r="FI49" i="7"/>
  <c r="FI52" i="7"/>
  <c r="FJ47" i="7"/>
  <c r="FJ48" i="7"/>
  <c r="FJ24" i="7"/>
  <c r="FJ49" i="7"/>
  <c r="FJ52" i="7"/>
  <c r="FK24" i="7"/>
  <c r="FK49" i="7"/>
  <c r="FK52" i="7"/>
  <c r="FK53" i="7"/>
  <c r="EY24" i="7"/>
  <c r="EY49" i="7"/>
  <c r="EY52" i="7"/>
  <c r="FJ53" i="7"/>
  <c r="EX24" i="7"/>
  <c r="EX49" i="7"/>
  <c r="EX52" i="7"/>
  <c r="FI53" i="7"/>
  <c r="EW24" i="7"/>
  <c r="EW49" i="7"/>
  <c r="EW52" i="7"/>
  <c r="FH53" i="7"/>
  <c r="EV24" i="7"/>
  <c r="EV49" i="7"/>
  <c r="EV52" i="7"/>
  <c r="FG53" i="7"/>
  <c r="EU24" i="7"/>
  <c r="EU49" i="7"/>
  <c r="EU52" i="7"/>
  <c r="FF53" i="7"/>
  <c r="ET24" i="7"/>
  <c r="ET49" i="7"/>
  <c r="ET52" i="7"/>
  <c r="FE53" i="7"/>
  <c r="ES24" i="7"/>
  <c r="ES49" i="7"/>
  <c r="ES52" i="7"/>
  <c r="FD53" i="7"/>
  <c r="ER24" i="7"/>
  <c r="ER49" i="7"/>
  <c r="ER52" i="7"/>
  <c r="FC53" i="7"/>
  <c r="EQ24" i="7"/>
  <c r="EQ49" i="7"/>
  <c r="EQ52" i="7"/>
  <c r="FB53" i="7"/>
  <c r="EP24" i="7"/>
  <c r="EP49" i="7"/>
  <c r="EP52" i="7"/>
  <c r="FA53" i="7"/>
  <c r="EO24" i="7"/>
  <c r="EO49" i="7"/>
  <c r="EO52" i="7"/>
  <c r="EZ53" i="7"/>
  <c r="EN24" i="7"/>
  <c r="EN49" i="7"/>
  <c r="EN52" i="7"/>
  <c r="EY53" i="7"/>
  <c r="EM24" i="7"/>
  <c r="EM49" i="7"/>
  <c r="EM52" i="7"/>
  <c r="EX53" i="7"/>
  <c r="EL24" i="7"/>
  <c r="EL49" i="7"/>
  <c r="EL52" i="7"/>
  <c r="EW53" i="7"/>
  <c r="EK24" i="7"/>
  <c r="EK49" i="7"/>
  <c r="EK52" i="7"/>
  <c r="EV53" i="7"/>
  <c r="EJ24" i="7"/>
  <c r="EJ49" i="7"/>
  <c r="EJ52" i="7"/>
  <c r="EU53" i="7"/>
  <c r="EI24" i="7"/>
  <c r="EI49" i="7"/>
  <c r="EI52" i="7"/>
  <c r="ET53" i="7"/>
  <c r="EH24" i="7"/>
  <c r="EH49" i="7"/>
  <c r="EH52" i="7"/>
  <c r="ES53" i="7"/>
  <c r="EG24" i="7"/>
  <c r="EG49" i="7"/>
  <c r="EG52" i="7"/>
  <c r="ER53" i="7"/>
  <c r="EF24" i="7"/>
  <c r="EF49" i="7"/>
  <c r="EF52" i="7"/>
  <c r="EQ53" i="7"/>
  <c r="EE24" i="7"/>
  <c r="EE49" i="7"/>
  <c r="EE52" i="7"/>
  <c r="EP53" i="7"/>
  <c r="ED24" i="7"/>
  <c r="ED49" i="7"/>
  <c r="ED52" i="7"/>
  <c r="EO53" i="7"/>
  <c r="EC24" i="7"/>
  <c r="EC49" i="7"/>
  <c r="EC52" i="7"/>
  <c r="EN53" i="7"/>
  <c r="EB24" i="7"/>
  <c r="EB49" i="7"/>
  <c r="EB52" i="7"/>
  <c r="EM53" i="7"/>
  <c r="EA24" i="7"/>
  <c r="EA49" i="7"/>
  <c r="EA52" i="7"/>
  <c r="EL53" i="7"/>
  <c r="DZ24" i="7"/>
  <c r="DZ49" i="7"/>
  <c r="DZ52" i="7"/>
  <c r="EK53" i="7"/>
  <c r="DY24" i="7"/>
  <c r="DY49" i="7"/>
  <c r="DY52" i="7"/>
  <c r="EJ53" i="7"/>
  <c r="DX24" i="7"/>
  <c r="DX49" i="7"/>
  <c r="DX52" i="7"/>
  <c r="EI53" i="7"/>
  <c r="DW24" i="7"/>
  <c r="DW49" i="7"/>
  <c r="DW52" i="7"/>
  <c r="EH53" i="7"/>
  <c r="DV24" i="7"/>
  <c r="DV49" i="7"/>
  <c r="DV52" i="7"/>
  <c r="EG53" i="7"/>
  <c r="DU24" i="7"/>
  <c r="DU49" i="7"/>
  <c r="DU52" i="7"/>
  <c r="EF53" i="7"/>
  <c r="DT24" i="7"/>
  <c r="DT49" i="7"/>
  <c r="DT52" i="7"/>
  <c r="EE53" i="7"/>
  <c r="DS24" i="7"/>
  <c r="DS49" i="7"/>
  <c r="DS52" i="7"/>
  <c r="ED53" i="7"/>
  <c r="DR24" i="7"/>
  <c r="DR49" i="7"/>
  <c r="DR52" i="7"/>
  <c r="EC53" i="7"/>
  <c r="DQ24" i="7"/>
  <c r="DQ49" i="7"/>
  <c r="DQ52" i="7"/>
  <c r="EB53" i="7"/>
  <c r="DP24" i="7"/>
  <c r="DP49" i="7"/>
  <c r="DP52" i="7"/>
  <c r="EA53" i="7"/>
  <c r="DO24" i="7"/>
  <c r="DO49" i="7"/>
  <c r="DO52" i="7"/>
  <c r="DZ53" i="7"/>
  <c r="DN24" i="7"/>
  <c r="DN49" i="7"/>
  <c r="DN52" i="7"/>
  <c r="DY53" i="7"/>
  <c r="DM24" i="7"/>
  <c r="DM49" i="7"/>
  <c r="DM52" i="7"/>
  <c r="DX53" i="7"/>
  <c r="DL24" i="7"/>
  <c r="DL49" i="7"/>
  <c r="DL52" i="7"/>
  <c r="DW53" i="7"/>
  <c r="DK24" i="7"/>
  <c r="DK49" i="7"/>
  <c r="DK52" i="7"/>
  <c r="DV53" i="7"/>
  <c r="DJ24" i="7"/>
  <c r="DJ49" i="7"/>
  <c r="DJ52" i="7"/>
  <c r="DU53" i="7"/>
  <c r="DI24" i="7"/>
  <c r="DI49" i="7"/>
  <c r="DI52" i="7"/>
  <c r="DT53" i="7"/>
  <c r="DS53" i="7"/>
  <c r="DR53" i="7"/>
  <c r="DQ53" i="7"/>
  <c r="DP53" i="7"/>
  <c r="DO53" i="7"/>
  <c r="DN53" i="7"/>
  <c r="DM53" i="7"/>
  <c r="DL53" i="7"/>
  <c r="DK53" i="7"/>
  <c r="DJ53" i="7"/>
  <c r="DI53" i="7"/>
  <c r="DB53" i="7"/>
  <c r="DA53" i="7"/>
  <c r="CZ53" i="7"/>
  <c r="CY53" i="7"/>
  <c r="CX53" i="7"/>
  <c r="CW53" i="7"/>
  <c r="CV53" i="7"/>
  <c r="CU53" i="7"/>
  <c r="CT53" i="7"/>
  <c r="CS53" i="7"/>
  <c r="CR53" i="7"/>
  <c r="CP53" i="7"/>
  <c r="CO53" i="7"/>
  <c r="CN53" i="7"/>
  <c r="CM53" i="7"/>
  <c r="CL53" i="7"/>
  <c r="CK53" i="7"/>
  <c r="CJ53" i="7"/>
  <c r="CI53" i="7"/>
  <c r="CH53" i="7"/>
  <c r="CG53" i="7"/>
  <c r="CF53" i="7"/>
  <c r="CD53" i="7"/>
  <c r="CC53" i="7"/>
  <c r="CB53" i="7"/>
  <c r="CA53" i="7"/>
  <c r="BZ53" i="7"/>
  <c r="BY53" i="7"/>
  <c r="BX53" i="7"/>
  <c r="BW53" i="7"/>
  <c r="BV53" i="7"/>
  <c r="BU53" i="7"/>
  <c r="BT53" i="7"/>
  <c r="BR53" i="7"/>
  <c r="BQ53" i="7"/>
  <c r="BP53" i="7"/>
  <c r="BO53" i="7"/>
  <c r="BN53" i="7"/>
  <c r="BM53" i="7"/>
  <c r="BL53" i="7"/>
  <c r="BK53" i="7"/>
  <c r="BJ53" i="7"/>
  <c r="BI53" i="7"/>
  <c r="BH53" i="7"/>
  <c r="BF53" i="7"/>
  <c r="BE53" i="7"/>
  <c r="BD53" i="7"/>
  <c r="BC53" i="7"/>
  <c r="BB53" i="7"/>
  <c r="BA53" i="7"/>
  <c r="AZ53" i="7"/>
  <c r="AY53" i="7"/>
  <c r="AX53" i="7"/>
  <c r="AW53" i="7"/>
  <c r="AV53" i="7"/>
  <c r="AT53" i="7"/>
  <c r="AS53" i="7"/>
  <c r="AR53" i="7"/>
  <c r="AQ53" i="7"/>
  <c r="AP53" i="7"/>
  <c r="AO53" i="7"/>
  <c r="AN53" i="7"/>
  <c r="AM53" i="7"/>
  <c r="AL53" i="7"/>
  <c r="AK53" i="7"/>
  <c r="AJ53" i="7"/>
  <c r="AH53" i="7"/>
  <c r="AG53" i="7"/>
  <c r="AF53" i="7"/>
  <c r="AE53" i="7"/>
  <c r="AD53" i="7"/>
  <c r="AC53" i="7"/>
  <c r="AB53" i="7"/>
  <c r="AA53" i="7"/>
  <c r="Z53" i="7"/>
  <c r="Y53" i="7"/>
  <c r="X53" i="7"/>
  <c r="V53" i="7"/>
  <c r="EZ55" i="7"/>
  <c r="FA55" i="7"/>
  <c r="FB55" i="7"/>
  <c r="FC55" i="7"/>
  <c r="FD55" i="7"/>
  <c r="FE55" i="7"/>
  <c r="FF55" i="7"/>
  <c r="FG55" i="7"/>
  <c r="FH55" i="7"/>
  <c r="FI55" i="7"/>
  <c r="FJ55" i="7"/>
  <c r="FK55" i="7"/>
  <c r="FK56" i="7"/>
  <c r="EY55" i="7"/>
  <c r="FJ56" i="7"/>
  <c r="EX55" i="7"/>
  <c r="FI56" i="7"/>
  <c r="EW55" i="7"/>
  <c r="FH56" i="7"/>
  <c r="EV55" i="7"/>
  <c r="FG56" i="7"/>
  <c r="EU55" i="7"/>
  <c r="FF56" i="7"/>
  <c r="ET55" i="7"/>
  <c r="FE56" i="7"/>
  <c r="ES55" i="7"/>
  <c r="FD56" i="7"/>
  <c r="ER55" i="7"/>
  <c r="FC56" i="7"/>
  <c r="EQ55" i="7"/>
  <c r="FB56" i="7"/>
  <c r="EP55" i="7"/>
  <c r="FA56" i="7"/>
  <c r="EO55" i="7"/>
  <c r="EZ56" i="7"/>
  <c r="EN55" i="7"/>
  <c r="EY56" i="7"/>
  <c r="EM55" i="7"/>
  <c r="EX56" i="7"/>
  <c r="EL55" i="7"/>
  <c r="EW56" i="7"/>
  <c r="EK55" i="7"/>
  <c r="EV56" i="7"/>
  <c r="EJ55" i="7"/>
  <c r="EU56" i="7"/>
  <c r="EI55" i="7"/>
  <c r="ET56" i="7"/>
  <c r="EH55" i="7"/>
  <c r="ES56" i="7"/>
  <c r="EG55" i="7"/>
  <c r="ER56" i="7"/>
  <c r="EF55" i="7"/>
  <c r="EQ56" i="7"/>
  <c r="EE55" i="7"/>
  <c r="EP56" i="7"/>
  <c r="ED55" i="7"/>
  <c r="EO56" i="7"/>
  <c r="EC55" i="7"/>
  <c r="EN56" i="7"/>
  <c r="EB55" i="7"/>
  <c r="EM56" i="7"/>
  <c r="EA55" i="7"/>
  <c r="EL56" i="7"/>
  <c r="DZ55" i="7"/>
  <c r="EK56" i="7"/>
  <c r="DY55" i="7"/>
  <c r="EJ56" i="7"/>
  <c r="DX55" i="7"/>
  <c r="EI56" i="7"/>
  <c r="DW55" i="7"/>
  <c r="EH56" i="7"/>
  <c r="DV55" i="7"/>
  <c r="EG56" i="7"/>
  <c r="DU55" i="7"/>
  <c r="EF56" i="7"/>
  <c r="DT55" i="7"/>
  <c r="EE56" i="7"/>
  <c r="DS55" i="7"/>
  <c r="ED56" i="7"/>
  <c r="DR55" i="7"/>
  <c r="EC56" i="7"/>
  <c r="DQ55" i="7"/>
  <c r="EB56" i="7"/>
  <c r="DP55" i="7"/>
  <c r="EA56" i="7"/>
  <c r="DO55" i="7"/>
  <c r="DZ56" i="7"/>
  <c r="DN55" i="7"/>
  <c r="DY56" i="7"/>
  <c r="DM55" i="7"/>
  <c r="DX56" i="7"/>
  <c r="DL55" i="7"/>
  <c r="DW56" i="7"/>
  <c r="DK55" i="7"/>
  <c r="DV56" i="7"/>
  <c r="DJ55" i="7"/>
  <c r="DU56" i="7"/>
  <c r="DI55" i="7"/>
  <c r="DT56" i="7"/>
  <c r="DS56" i="7"/>
  <c r="DR56" i="7"/>
  <c r="DQ56" i="7"/>
  <c r="DP56" i="7"/>
  <c r="DO56" i="7"/>
  <c r="DN56" i="7"/>
  <c r="DM56" i="7"/>
  <c r="DL56" i="7"/>
  <c r="DK56" i="7"/>
  <c r="DJ56" i="7"/>
  <c r="DI56" i="7"/>
  <c r="DB56" i="7"/>
  <c r="DA56" i="7"/>
  <c r="CZ56" i="7"/>
  <c r="CY56" i="7"/>
  <c r="CX56" i="7"/>
  <c r="CW56" i="7"/>
  <c r="CV56" i="7"/>
  <c r="CU56" i="7"/>
  <c r="CT56" i="7"/>
  <c r="CS56" i="7"/>
  <c r="CR56" i="7"/>
  <c r="CP56" i="7"/>
  <c r="CO56" i="7"/>
  <c r="CN56" i="7"/>
  <c r="CM56" i="7"/>
  <c r="CL56" i="7"/>
  <c r="CK56" i="7"/>
  <c r="CJ56" i="7"/>
  <c r="CI56" i="7"/>
  <c r="CH56" i="7"/>
  <c r="CG56" i="7"/>
  <c r="CF56" i="7"/>
  <c r="CD56" i="7"/>
  <c r="CC56" i="7"/>
  <c r="CB56" i="7"/>
  <c r="CA56" i="7"/>
  <c r="BZ56" i="7"/>
  <c r="BY56" i="7"/>
  <c r="BX56" i="7"/>
  <c r="BW56" i="7"/>
  <c r="BV56" i="7"/>
  <c r="BU56" i="7"/>
  <c r="BT56" i="7"/>
  <c r="BR56" i="7"/>
  <c r="BQ56" i="7"/>
  <c r="BP56" i="7"/>
  <c r="BO56" i="7"/>
  <c r="BN56" i="7"/>
  <c r="BM56" i="7"/>
  <c r="BL56" i="7"/>
  <c r="BK56" i="7"/>
  <c r="BJ56" i="7"/>
  <c r="BI56" i="7"/>
  <c r="BH56" i="7"/>
  <c r="BF56" i="7"/>
  <c r="BE56" i="7"/>
  <c r="BD56" i="7"/>
  <c r="BC56" i="7"/>
  <c r="BB56" i="7"/>
  <c r="BA56" i="7"/>
  <c r="AZ56" i="7"/>
  <c r="AY56" i="7"/>
  <c r="AX56" i="7"/>
  <c r="AW56" i="7"/>
  <c r="AV56" i="7"/>
  <c r="AT56" i="7"/>
  <c r="AS56" i="7"/>
  <c r="AR56" i="7"/>
  <c r="AQ56" i="7"/>
  <c r="AP56" i="7"/>
  <c r="AO56" i="7"/>
  <c r="AN56" i="7"/>
  <c r="AM56" i="7"/>
  <c r="AL56" i="7"/>
  <c r="AK56" i="7"/>
  <c r="AJ56" i="7"/>
  <c r="AH56" i="7"/>
  <c r="AG56" i="7"/>
  <c r="AF56" i="7"/>
  <c r="AE56" i="7"/>
  <c r="AD56" i="7"/>
  <c r="AC56" i="7"/>
  <c r="AB56" i="7"/>
  <c r="AA56" i="7"/>
  <c r="Z56" i="7"/>
  <c r="Y56" i="7"/>
  <c r="X56" i="7"/>
  <c r="V56" i="7"/>
  <c r="M28" i="7"/>
  <c r="N28" i="7"/>
  <c r="O28" i="7"/>
  <c r="P28" i="7"/>
  <c r="Q28" i="7"/>
  <c r="R28" i="7"/>
  <c r="S28" i="7"/>
  <c r="T28" i="7"/>
  <c r="U28" i="7"/>
  <c r="V28" i="7"/>
  <c r="W28" i="7"/>
  <c r="W36" i="7"/>
  <c r="F37" i="7"/>
  <c r="F21" i="7"/>
  <c r="F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W37" i="7"/>
  <c r="F38" i="7"/>
  <c r="F22" i="7"/>
  <c r="F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W38" i="7"/>
  <c r="F39" i="7"/>
  <c r="F23" i="7"/>
  <c r="F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W39" i="7"/>
  <c r="W40" i="7"/>
  <c r="X28" i="7"/>
  <c r="X29" i="7"/>
  <c r="X30" i="7"/>
  <c r="X31" i="7"/>
  <c r="Y28" i="7"/>
  <c r="Y29" i="7"/>
  <c r="Y30" i="7"/>
  <c r="Y31" i="7"/>
  <c r="Z28" i="7"/>
  <c r="Z29" i="7"/>
  <c r="Z30" i="7"/>
  <c r="Z31" i="7"/>
  <c r="AA28" i="7"/>
  <c r="AA29" i="7"/>
  <c r="AA30" i="7"/>
  <c r="AA31" i="7"/>
  <c r="AB28" i="7"/>
  <c r="AB29" i="7"/>
  <c r="AB30" i="7"/>
  <c r="AB31" i="7"/>
  <c r="AC28" i="7"/>
  <c r="AC29" i="7"/>
  <c r="AC30" i="7"/>
  <c r="AC31" i="7"/>
  <c r="AD28" i="7"/>
  <c r="AD29" i="7"/>
  <c r="AD30" i="7"/>
  <c r="AD31" i="7"/>
  <c r="AE28" i="7"/>
  <c r="AE29" i="7"/>
  <c r="AE30" i="7"/>
  <c r="AE31" i="7"/>
  <c r="AF28" i="7"/>
  <c r="AF29" i="7"/>
  <c r="AF30" i="7"/>
  <c r="AF31" i="7"/>
  <c r="AG28" i="7"/>
  <c r="AG29" i="7"/>
  <c r="AG30" i="7"/>
  <c r="AG31" i="7"/>
  <c r="AH28" i="7"/>
  <c r="AH29" i="7"/>
  <c r="AH30" i="7"/>
  <c r="AH31" i="7"/>
  <c r="AI28" i="7"/>
  <c r="AI29" i="7"/>
  <c r="AI30" i="7"/>
  <c r="AI31" i="7"/>
  <c r="AJ28" i="7"/>
  <c r="AJ29" i="7"/>
  <c r="AJ30" i="7"/>
  <c r="AJ31" i="7"/>
  <c r="AK28" i="7"/>
  <c r="AK29" i="7"/>
  <c r="AK30" i="7"/>
  <c r="AK31" i="7"/>
  <c r="AL28" i="7"/>
  <c r="AL29" i="7"/>
  <c r="AL30" i="7"/>
  <c r="AL31" i="7"/>
  <c r="AM28" i="7"/>
  <c r="AM29" i="7"/>
  <c r="AM30" i="7"/>
  <c r="AM31" i="7"/>
  <c r="AN28" i="7"/>
  <c r="AN29" i="7"/>
  <c r="AN30" i="7"/>
  <c r="AN31" i="7"/>
  <c r="AO28" i="7"/>
  <c r="AO29" i="7"/>
  <c r="AO30" i="7"/>
  <c r="AO31" i="7"/>
  <c r="AP28" i="7"/>
  <c r="AP29" i="7"/>
  <c r="AP30" i="7"/>
  <c r="AP31" i="7"/>
  <c r="AQ28" i="7"/>
  <c r="AQ29" i="7"/>
  <c r="AQ30" i="7"/>
  <c r="AQ31" i="7"/>
  <c r="AR28" i="7"/>
  <c r="AR29" i="7"/>
  <c r="AR30" i="7"/>
  <c r="AR31" i="7"/>
  <c r="AS28" i="7"/>
  <c r="AS29" i="7"/>
  <c r="AS30" i="7"/>
  <c r="AS31" i="7"/>
  <c r="AT28" i="7"/>
  <c r="AT29" i="7"/>
  <c r="AT30" i="7"/>
  <c r="AT31" i="7"/>
  <c r="AU28" i="7"/>
  <c r="AU29" i="7"/>
  <c r="AU30" i="7"/>
  <c r="AU31" i="7"/>
  <c r="AV28" i="7"/>
  <c r="AV29" i="7"/>
  <c r="AV30" i="7"/>
  <c r="AV31" i="7"/>
  <c r="AW28" i="7"/>
  <c r="AW29" i="7"/>
  <c r="AW30" i="7"/>
  <c r="AW31" i="7"/>
  <c r="AX28" i="7"/>
  <c r="AX29" i="7"/>
  <c r="AX30" i="7"/>
  <c r="AX31" i="7"/>
  <c r="AY28" i="7"/>
  <c r="AY29" i="7"/>
  <c r="AY30" i="7"/>
  <c r="AY31" i="7"/>
  <c r="AZ28" i="7"/>
  <c r="AZ29" i="7"/>
  <c r="AZ30" i="7"/>
  <c r="AZ31" i="7"/>
  <c r="BA28" i="7"/>
  <c r="BA29" i="7"/>
  <c r="BA30" i="7"/>
  <c r="BA31" i="7"/>
  <c r="BB28" i="7"/>
  <c r="BB29" i="7"/>
  <c r="BB30" i="7"/>
  <c r="BB31" i="7"/>
  <c r="BC28" i="7"/>
  <c r="BC29" i="7"/>
  <c r="BC30" i="7"/>
  <c r="BC31" i="7"/>
  <c r="BD28" i="7"/>
  <c r="BD29" i="7"/>
  <c r="BD30" i="7"/>
  <c r="BD31" i="7"/>
  <c r="BE28" i="7"/>
  <c r="BE29" i="7"/>
  <c r="BE30" i="7"/>
  <c r="BE31" i="7"/>
  <c r="BF28" i="7"/>
  <c r="BF29" i="7"/>
  <c r="BF30" i="7"/>
  <c r="BF31" i="7"/>
  <c r="BG28" i="7"/>
  <c r="BG29" i="7"/>
  <c r="BG30" i="7"/>
  <c r="BG31" i="7"/>
  <c r="BH28" i="7"/>
  <c r="BH29" i="7"/>
  <c r="BH30" i="7"/>
  <c r="BH31" i="7"/>
  <c r="BI28" i="7"/>
  <c r="BI29" i="7"/>
  <c r="BI30" i="7"/>
  <c r="BI31" i="7"/>
  <c r="BJ28" i="7"/>
  <c r="BJ29" i="7"/>
  <c r="BJ30" i="7"/>
  <c r="BJ31" i="7"/>
  <c r="BK28" i="7"/>
  <c r="BK29" i="7"/>
  <c r="BK30" i="7"/>
  <c r="BK31" i="7"/>
  <c r="BL28" i="7"/>
  <c r="BL29" i="7"/>
  <c r="BL30" i="7"/>
  <c r="BL31" i="7"/>
  <c r="BM28" i="7"/>
  <c r="BM29" i="7"/>
  <c r="BM30" i="7"/>
  <c r="BM31" i="7"/>
  <c r="BN28" i="7"/>
  <c r="BN29" i="7"/>
  <c r="BN30" i="7"/>
  <c r="BN31" i="7"/>
  <c r="BO28" i="7"/>
  <c r="BO29" i="7"/>
  <c r="BO30" i="7"/>
  <c r="BO31" i="7"/>
  <c r="BP28" i="7"/>
  <c r="BP29" i="7"/>
  <c r="BP30" i="7"/>
  <c r="BP31" i="7"/>
  <c r="BQ28" i="7"/>
  <c r="BQ29" i="7"/>
  <c r="BQ30" i="7"/>
  <c r="BQ31" i="7"/>
  <c r="BR28" i="7"/>
  <c r="BR29" i="7"/>
  <c r="BR30" i="7"/>
  <c r="BR31" i="7"/>
  <c r="BS28" i="7"/>
  <c r="BS29" i="7"/>
  <c r="BS30" i="7"/>
  <c r="BS31" i="7"/>
  <c r="BT28" i="7"/>
  <c r="BT29" i="7"/>
  <c r="BT30" i="7"/>
  <c r="BT31" i="7"/>
  <c r="BU28" i="7"/>
  <c r="BU29" i="7"/>
  <c r="BU30" i="7"/>
  <c r="BU31" i="7"/>
  <c r="BV28" i="7"/>
  <c r="BV29" i="7"/>
  <c r="BV30" i="7"/>
  <c r="BV31" i="7"/>
  <c r="BW28" i="7"/>
  <c r="BW29" i="7"/>
  <c r="BW30" i="7"/>
  <c r="BW31" i="7"/>
  <c r="BX28" i="7"/>
  <c r="BX29" i="7"/>
  <c r="BX30" i="7"/>
  <c r="BX31" i="7"/>
  <c r="BY28" i="7"/>
  <c r="BY29" i="7"/>
  <c r="BY30" i="7"/>
  <c r="BY31" i="7"/>
  <c r="BZ28" i="7"/>
  <c r="BZ29" i="7"/>
  <c r="BZ30" i="7"/>
  <c r="BZ31" i="7"/>
  <c r="CA28" i="7"/>
  <c r="CA29" i="7"/>
  <c r="CA30" i="7"/>
  <c r="CA31" i="7"/>
  <c r="CB28" i="7"/>
  <c r="CB29" i="7"/>
  <c r="CB30" i="7"/>
  <c r="CB31" i="7"/>
  <c r="CC28" i="7"/>
  <c r="CC29" i="7"/>
  <c r="CC30" i="7"/>
  <c r="CC31" i="7"/>
  <c r="CD28" i="7"/>
  <c r="CD29" i="7"/>
  <c r="CD30" i="7"/>
  <c r="CD31" i="7"/>
  <c r="CE28" i="7"/>
  <c r="CE29" i="7"/>
  <c r="CE30" i="7"/>
  <c r="CE31" i="7"/>
  <c r="CF28" i="7"/>
  <c r="CF29" i="7"/>
  <c r="CF30" i="7"/>
  <c r="CF31" i="7"/>
  <c r="CG28" i="7"/>
  <c r="CG29" i="7"/>
  <c r="CG30" i="7"/>
  <c r="CG31" i="7"/>
  <c r="CH28" i="7"/>
  <c r="CH29" i="7"/>
  <c r="CH30" i="7"/>
  <c r="CH31" i="7"/>
  <c r="CI28" i="7"/>
  <c r="CI29" i="7"/>
  <c r="CI30" i="7"/>
  <c r="CI31" i="7"/>
  <c r="CJ28" i="7"/>
  <c r="CJ29" i="7"/>
  <c r="CJ30" i="7"/>
  <c r="CJ31" i="7"/>
  <c r="CK28" i="7"/>
  <c r="CK29" i="7"/>
  <c r="CK30" i="7"/>
  <c r="CK31" i="7"/>
  <c r="CL28" i="7"/>
  <c r="CL29" i="7"/>
  <c r="CL30" i="7"/>
  <c r="CL31" i="7"/>
  <c r="CM28" i="7"/>
  <c r="CM29" i="7"/>
  <c r="CM30" i="7"/>
  <c r="CM31" i="7"/>
  <c r="CN28" i="7"/>
  <c r="CN29" i="7"/>
  <c r="CN30" i="7"/>
  <c r="CN31" i="7"/>
  <c r="CO28" i="7"/>
  <c r="CO29" i="7"/>
  <c r="CO30" i="7"/>
  <c r="CO31" i="7"/>
  <c r="CP28" i="7"/>
  <c r="CP29" i="7"/>
  <c r="CP30" i="7"/>
  <c r="CP31" i="7"/>
  <c r="CQ28" i="7"/>
  <c r="CQ29" i="7"/>
  <c r="CQ30" i="7"/>
  <c r="CQ31" i="7"/>
  <c r="CR28" i="7"/>
  <c r="CR29" i="7"/>
  <c r="CR30" i="7"/>
  <c r="CR31" i="7"/>
  <c r="CS28" i="7"/>
  <c r="CS29" i="7"/>
  <c r="CS30" i="7"/>
  <c r="CS31" i="7"/>
  <c r="CT28" i="7"/>
  <c r="CT29" i="7"/>
  <c r="CT30" i="7"/>
  <c r="CT31" i="7"/>
  <c r="CU28" i="7"/>
  <c r="CU29" i="7"/>
  <c r="CU30" i="7"/>
  <c r="CU31" i="7"/>
  <c r="CV28" i="7"/>
  <c r="CV29" i="7"/>
  <c r="CV30" i="7"/>
  <c r="CV31" i="7"/>
  <c r="CW28" i="7"/>
  <c r="CW29" i="7"/>
  <c r="CW30" i="7"/>
  <c r="CW31" i="7"/>
  <c r="CX28" i="7"/>
  <c r="CX29" i="7"/>
  <c r="CX30" i="7"/>
  <c r="CX31" i="7"/>
  <c r="CY28" i="7"/>
  <c r="CY29" i="7"/>
  <c r="CY30" i="7"/>
  <c r="CY31" i="7"/>
  <c r="CZ28" i="7"/>
  <c r="CZ29" i="7"/>
  <c r="CZ30" i="7"/>
  <c r="CZ31" i="7"/>
  <c r="DA28" i="7"/>
  <c r="DA29" i="7"/>
  <c r="DA30" i="7"/>
  <c r="DA31" i="7"/>
  <c r="DB28" i="7"/>
  <c r="DB29" i="7"/>
  <c r="DB30" i="7"/>
  <c r="DB31" i="7"/>
  <c r="DC28" i="7"/>
  <c r="DC29" i="7"/>
  <c r="DC30" i="7"/>
  <c r="DC31" i="7"/>
  <c r="DD28" i="7"/>
  <c r="DD29" i="7"/>
  <c r="DD30" i="7"/>
  <c r="DD31" i="7"/>
  <c r="DE28" i="7"/>
  <c r="DE29" i="7"/>
  <c r="DE30" i="7"/>
  <c r="DE31" i="7"/>
  <c r="DF28" i="7"/>
  <c r="DF29" i="7"/>
  <c r="DF30" i="7"/>
  <c r="DF31" i="7"/>
  <c r="DG28" i="7"/>
  <c r="DG29" i="7"/>
  <c r="DG30" i="7"/>
  <c r="DG31" i="7"/>
  <c r="DH28" i="7"/>
  <c r="DH29" i="7"/>
  <c r="DH30" i="7"/>
  <c r="DH31" i="7"/>
  <c r="DI28" i="7"/>
  <c r="DI29" i="7"/>
  <c r="DI30" i="7"/>
  <c r="DI31" i="7"/>
  <c r="DJ28" i="7"/>
  <c r="DJ29" i="7"/>
  <c r="DJ30" i="7"/>
  <c r="DJ31" i="7"/>
  <c r="DK28" i="7"/>
  <c r="DK29" i="7"/>
  <c r="DK30" i="7"/>
  <c r="DK31" i="7"/>
  <c r="DL28" i="7"/>
  <c r="DL29" i="7"/>
  <c r="DL30" i="7"/>
  <c r="DL31" i="7"/>
  <c r="DM28" i="7"/>
  <c r="DM29" i="7"/>
  <c r="DM30" i="7"/>
  <c r="DM31" i="7"/>
  <c r="DN28" i="7"/>
  <c r="DN29" i="7"/>
  <c r="DN30" i="7"/>
  <c r="DN31" i="7"/>
  <c r="DO28" i="7"/>
  <c r="DO29" i="7"/>
  <c r="DO30" i="7"/>
  <c r="DO31" i="7"/>
  <c r="DP28" i="7"/>
  <c r="DP29" i="7"/>
  <c r="DP30" i="7"/>
  <c r="DP31" i="7"/>
  <c r="DQ28" i="7"/>
  <c r="DQ29" i="7"/>
  <c r="DQ30" i="7"/>
  <c r="DQ31" i="7"/>
  <c r="DR28" i="7"/>
  <c r="DR29" i="7"/>
  <c r="DR30" i="7"/>
  <c r="DR31" i="7"/>
  <c r="DS28" i="7"/>
  <c r="DS29" i="7"/>
  <c r="DS30" i="7"/>
  <c r="DS31" i="7"/>
  <c r="DT28" i="7"/>
  <c r="DT29" i="7"/>
  <c r="DT30" i="7"/>
  <c r="DT31" i="7"/>
  <c r="DU28" i="7"/>
  <c r="DU29" i="7"/>
  <c r="DU30" i="7"/>
  <c r="DU31" i="7"/>
  <c r="DV28" i="7"/>
  <c r="DV29" i="7"/>
  <c r="DV30" i="7"/>
  <c r="DV31" i="7"/>
  <c r="DW28" i="7"/>
  <c r="DW29" i="7"/>
  <c r="DW30" i="7"/>
  <c r="DW31" i="7"/>
  <c r="DX28" i="7"/>
  <c r="DX29" i="7"/>
  <c r="DX30" i="7"/>
  <c r="DX31" i="7"/>
  <c r="DY28" i="7"/>
  <c r="DY29" i="7"/>
  <c r="DY30" i="7"/>
  <c r="DY31" i="7"/>
  <c r="DZ28" i="7"/>
  <c r="DZ29" i="7"/>
  <c r="DZ30" i="7"/>
  <c r="DZ31" i="7"/>
  <c r="EA28" i="7"/>
  <c r="EA29" i="7"/>
  <c r="EA30" i="7"/>
  <c r="EA31" i="7"/>
  <c r="EB28" i="7"/>
  <c r="EB29" i="7"/>
  <c r="EB30" i="7"/>
  <c r="EB31" i="7"/>
  <c r="EC28" i="7"/>
  <c r="EC29" i="7"/>
  <c r="EC30" i="7"/>
  <c r="EC31" i="7"/>
  <c r="ED28" i="7"/>
  <c r="ED29" i="7"/>
  <c r="ED30" i="7"/>
  <c r="ED31" i="7"/>
  <c r="EE28" i="7"/>
  <c r="EE29" i="7"/>
  <c r="EE30" i="7"/>
  <c r="EE31" i="7"/>
  <c r="EF28" i="7"/>
  <c r="EF29" i="7"/>
  <c r="EF30" i="7"/>
  <c r="EF31" i="7"/>
  <c r="EG28" i="7"/>
  <c r="EG29" i="7"/>
  <c r="EG30" i="7"/>
  <c r="EG31" i="7"/>
  <c r="EH28" i="7"/>
  <c r="EH29" i="7"/>
  <c r="EH30" i="7"/>
  <c r="EH31" i="7"/>
  <c r="EI28" i="7"/>
  <c r="EI29" i="7"/>
  <c r="EI30" i="7"/>
  <c r="EI31" i="7"/>
  <c r="EJ28" i="7"/>
  <c r="EJ29" i="7"/>
  <c r="EJ30" i="7"/>
  <c r="EJ31" i="7"/>
  <c r="EK28" i="7"/>
  <c r="EK29" i="7"/>
  <c r="EK30" i="7"/>
  <c r="EK31" i="7"/>
  <c r="EL28" i="7"/>
  <c r="EL29" i="7"/>
  <c r="EL30" i="7"/>
  <c r="EL31" i="7"/>
  <c r="EM28" i="7"/>
  <c r="EM29" i="7"/>
  <c r="EM30" i="7"/>
  <c r="EM31" i="7"/>
  <c r="EN28" i="7"/>
  <c r="EN29" i="7"/>
  <c r="EN30" i="7"/>
  <c r="EN31" i="7"/>
  <c r="EO28" i="7"/>
  <c r="EO29" i="7"/>
  <c r="EO30" i="7"/>
  <c r="EO31" i="7"/>
  <c r="EP28" i="7"/>
  <c r="EP29" i="7"/>
  <c r="EP30" i="7"/>
  <c r="EP31" i="7"/>
  <c r="EQ28" i="7"/>
  <c r="EQ29" i="7"/>
  <c r="EQ30" i="7"/>
  <c r="EQ31" i="7"/>
  <c r="ER28" i="7"/>
  <c r="ER29" i="7"/>
  <c r="ER30" i="7"/>
  <c r="ER31" i="7"/>
  <c r="ES28" i="7"/>
  <c r="ES29" i="7"/>
  <c r="ES30" i="7"/>
  <c r="ES31" i="7"/>
  <c r="ET28" i="7"/>
  <c r="ET29" i="7"/>
  <c r="ET30" i="7"/>
  <c r="ET31" i="7"/>
  <c r="EU28" i="7"/>
  <c r="EU29" i="7"/>
  <c r="EU30" i="7"/>
  <c r="EU31" i="7"/>
  <c r="EV28" i="7"/>
  <c r="EV29" i="7"/>
  <c r="EV30" i="7"/>
  <c r="EV31" i="7"/>
  <c r="EW28" i="7"/>
  <c r="EW29" i="7"/>
  <c r="EW30" i="7"/>
  <c r="EW31" i="7"/>
  <c r="EX28" i="7"/>
  <c r="EX29" i="7"/>
  <c r="EX30" i="7"/>
  <c r="EX31" i="7"/>
  <c r="EY28" i="7"/>
  <c r="EY29" i="7"/>
  <c r="EY30" i="7"/>
  <c r="EY31" i="7"/>
  <c r="EZ28" i="7"/>
  <c r="EZ29" i="7"/>
  <c r="EZ30" i="7"/>
  <c r="EZ31" i="7"/>
  <c r="FA28" i="7"/>
  <c r="FA29" i="7"/>
  <c r="FA30" i="7"/>
  <c r="FA31" i="7"/>
  <c r="FB28" i="7"/>
  <c r="FB29" i="7"/>
  <c r="FB30" i="7"/>
  <c r="FB31" i="7"/>
  <c r="FC28" i="7"/>
  <c r="FC29" i="7"/>
  <c r="FC30" i="7"/>
  <c r="FC31" i="7"/>
  <c r="FD28" i="7"/>
  <c r="FD29" i="7"/>
  <c r="FD30" i="7"/>
  <c r="FD31" i="7"/>
  <c r="FE28" i="7"/>
  <c r="FE29" i="7"/>
  <c r="FE30" i="7"/>
  <c r="FE31" i="7"/>
  <c r="FF28" i="7"/>
  <c r="FF29" i="7"/>
  <c r="FF30" i="7"/>
  <c r="FF31" i="7"/>
  <c r="FG28" i="7"/>
  <c r="FG29" i="7"/>
  <c r="FG30" i="7"/>
  <c r="FG31" i="7"/>
  <c r="FH28" i="7"/>
  <c r="FH29" i="7"/>
  <c r="FH30" i="7"/>
  <c r="FH31" i="7"/>
  <c r="FI28" i="7"/>
  <c r="FI29" i="7"/>
  <c r="FI30" i="7"/>
  <c r="FI31" i="7"/>
  <c r="FJ28" i="7"/>
  <c r="FJ29" i="7"/>
  <c r="FJ30" i="7"/>
  <c r="FJ31" i="7"/>
  <c r="FK28" i="7"/>
  <c r="FK29" i="7"/>
  <c r="FK30" i="7"/>
  <c r="FK31" i="7"/>
  <c r="FK47" i="7"/>
  <c r="K21" i="7"/>
  <c r="K22" i="7"/>
  <c r="K23" i="7"/>
  <c r="K24" i="7"/>
  <c r="K48" i="7"/>
  <c r="L47" i="7"/>
  <c r="L48" i="7"/>
  <c r="M47" i="7"/>
  <c r="M48" i="7"/>
  <c r="N47" i="7"/>
  <c r="N48" i="7"/>
  <c r="O47" i="7"/>
  <c r="O48" i="7"/>
  <c r="P47" i="7"/>
  <c r="P48" i="7"/>
  <c r="Q47" i="7"/>
  <c r="Q48" i="7"/>
  <c r="R47" i="7"/>
  <c r="R48" i="7"/>
  <c r="S47" i="7"/>
  <c r="S48" i="7"/>
  <c r="T47" i="7"/>
  <c r="T48" i="7"/>
  <c r="U47" i="7"/>
  <c r="U48" i="7"/>
  <c r="V47" i="7"/>
  <c r="V48" i="7"/>
  <c r="W47" i="7"/>
  <c r="FK45" i="7"/>
  <c r="FJ45" i="7"/>
  <c r="FI45" i="7"/>
  <c r="FH45" i="7"/>
  <c r="FG45" i="7"/>
  <c r="FF45" i="7"/>
  <c r="FE45" i="7"/>
  <c r="FD45" i="7"/>
  <c r="FC45" i="7"/>
  <c r="FB45" i="7"/>
  <c r="FA45" i="7"/>
  <c r="EZ45" i="7"/>
  <c r="EY45" i="7"/>
  <c r="EX45" i="7"/>
  <c r="EW45" i="7"/>
  <c r="EV45" i="7"/>
  <c r="EU45" i="7"/>
  <c r="ET45" i="7"/>
  <c r="ES45" i="7"/>
  <c r="ER45" i="7"/>
  <c r="EQ45" i="7"/>
  <c r="EP45" i="7"/>
  <c r="EO45" i="7"/>
  <c r="EN45" i="7"/>
  <c r="EM45" i="7"/>
  <c r="EL45" i="7"/>
  <c r="EK45" i="7"/>
  <c r="EJ45" i="7"/>
  <c r="EI45" i="7"/>
  <c r="EH45" i="7"/>
  <c r="EG45" i="7"/>
  <c r="EF45" i="7"/>
  <c r="EE45" i="7"/>
  <c r="ED45" i="7"/>
  <c r="EC45" i="7"/>
  <c r="EB45" i="7"/>
  <c r="EA45" i="7"/>
  <c r="DZ45" i="7"/>
  <c r="DY45" i="7"/>
  <c r="DX45" i="7"/>
  <c r="DW45" i="7"/>
  <c r="DV45" i="7"/>
  <c r="DU45" i="7"/>
  <c r="DT45" i="7"/>
  <c r="DS45" i="7"/>
  <c r="DR45" i="7"/>
  <c r="DQ45" i="7"/>
  <c r="DP45" i="7"/>
  <c r="DO45" i="7"/>
  <c r="DN45" i="7"/>
  <c r="DM45" i="7"/>
  <c r="DL45" i="7"/>
  <c r="DK45" i="7"/>
  <c r="DJ45" i="7"/>
  <c r="DI45" i="7"/>
  <c r="DC45" i="7"/>
  <c r="DB45" i="7"/>
  <c r="DA45" i="7"/>
  <c r="CZ45" i="7"/>
  <c r="CY45" i="7"/>
  <c r="CX45" i="7"/>
  <c r="CW45" i="7"/>
  <c r="CV45" i="7"/>
  <c r="CU45" i="7"/>
  <c r="CT45" i="7"/>
  <c r="CS45" i="7"/>
  <c r="CR45" i="7"/>
  <c r="CQ45" i="7"/>
  <c r="CP45" i="7"/>
  <c r="CO45" i="7"/>
  <c r="CN45" i="7"/>
  <c r="CM45" i="7"/>
  <c r="CL45" i="7"/>
  <c r="CK45" i="7"/>
  <c r="CJ45" i="7"/>
  <c r="CI45" i="7"/>
  <c r="CH45" i="7"/>
  <c r="CG45" i="7"/>
  <c r="CF45" i="7"/>
  <c r="CE45" i="7"/>
  <c r="CD45" i="7"/>
  <c r="CC45" i="7"/>
  <c r="CB45" i="7"/>
  <c r="CA45" i="7"/>
  <c r="BZ45" i="7"/>
  <c r="BY45" i="7"/>
  <c r="BX45" i="7"/>
  <c r="BW45" i="7"/>
  <c r="BV45" i="7"/>
  <c r="BU45" i="7"/>
  <c r="BT45" i="7"/>
  <c r="BS45" i="7"/>
  <c r="BR45" i="7"/>
  <c r="BQ45" i="7"/>
  <c r="BP45" i="7"/>
  <c r="BO45" i="7"/>
  <c r="BN45" i="7"/>
  <c r="BM45" i="7"/>
  <c r="BL45" i="7"/>
  <c r="BK45" i="7"/>
  <c r="BJ45" i="7"/>
  <c r="BI45" i="7"/>
  <c r="BH45" i="7"/>
  <c r="BG45" i="7"/>
  <c r="BF45" i="7"/>
  <c r="BE45" i="7"/>
  <c r="BD45" i="7"/>
  <c r="BC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W45" i="7"/>
  <c r="K37" i="7"/>
  <c r="K38" i="7"/>
  <c r="K39" i="7"/>
  <c r="K40" i="7"/>
  <c r="V45" i="7"/>
  <c r="K66" i="7"/>
  <c r="S66" i="7"/>
  <c r="R66" i="7"/>
  <c r="Q66" i="7"/>
  <c r="P66" i="7"/>
  <c r="O66" i="7"/>
  <c r="N66" i="7"/>
  <c r="M66" i="7"/>
  <c r="L66" i="7"/>
  <c r="S65" i="7"/>
  <c r="T65" i="7"/>
  <c r="U65" i="7"/>
  <c r="V65" i="7"/>
  <c r="W65" i="7"/>
  <c r="X65" i="7"/>
  <c r="R65" i="7"/>
  <c r="Q65" i="7"/>
  <c r="P65" i="7"/>
  <c r="O65" i="7"/>
  <c r="N65" i="7"/>
  <c r="M65" i="7"/>
  <c r="L65" i="7"/>
  <c r="K65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W48" i="7"/>
  <c r="L10" i="7"/>
  <c r="W49" i="7"/>
  <c r="Q16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E10" i="7"/>
  <c r="CF10" i="7"/>
  <c r="CG10" i="7"/>
  <c r="CH10" i="7"/>
  <c r="CI10" i="7"/>
  <c r="CJ10" i="7"/>
  <c r="CK10" i="7"/>
  <c r="CL10" i="7"/>
  <c r="CM10" i="7"/>
  <c r="CN10" i="7"/>
  <c r="CO10" i="7"/>
  <c r="CP10" i="7"/>
  <c r="CQ10" i="7"/>
  <c r="CR10" i="7"/>
  <c r="CS10" i="7"/>
  <c r="CT10" i="7"/>
  <c r="CU10" i="7"/>
  <c r="CV10" i="7"/>
  <c r="CW10" i="7"/>
  <c r="CX10" i="7"/>
  <c r="CY10" i="7"/>
  <c r="CZ10" i="7"/>
  <c r="DA10" i="7"/>
  <c r="DB10" i="7"/>
  <c r="DC10" i="7"/>
  <c r="DD10" i="7"/>
  <c r="DE10" i="7"/>
  <c r="DF10" i="7"/>
  <c r="DG10" i="7"/>
  <c r="DH10" i="7"/>
  <c r="DI10" i="7"/>
  <c r="DJ10" i="7"/>
  <c r="DK10" i="7"/>
  <c r="DL10" i="7"/>
  <c r="DM10" i="7"/>
  <c r="DN10" i="7"/>
  <c r="DO10" i="7"/>
  <c r="DP10" i="7"/>
  <c r="DQ10" i="7"/>
  <c r="DR10" i="7"/>
  <c r="DS10" i="7"/>
  <c r="DT10" i="7"/>
  <c r="DU10" i="7"/>
  <c r="DV10" i="7"/>
  <c r="DW10" i="7"/>
  <c r="DX10" i="7"/>
  <c r="DY10" i="7"/>
  <c r="DZ10" i="7"/>
  <c r="EA10" i="7"/>
  <c r="EB10" i="7"/>
  <c r="EC10" i="7"/>
  <c r="ED10" i="7"/>
  <c r="EE10" i="7"/>
  <c r="EF10" i="7"/>
  <c r="EG10" i="7"/>
  <c r="EH10" i="7"/>
  <c r="EI10" i="7"/>
  <c r="EJ10" i="7"/>
  <c r="EK10" i="7"/>
  <c r="EL10" i="7"/>
  <c r="EM10" i="7"/>
  <c r="EN10" i="7"/>
  <c r="EO10" i="7"/>
  <c r="EP10" i="7"/>
  <c r="EQ10" i="7"/>
  <c r="ER10" i="7"/>
  <c r="ES10" i="7"/>
  <c r="ET10" i="7"/>
  <c r="EU10" i="7"/>
  <c r="EV10" i="7"/>
  <c r="EW10" i="7"/>
  <c r="EX10" i="7"/>
  <c r="EY10" i="7"/>
  <c r="EZ10" i="7"/>
  <c r="FA10" i="7"/>
  <c r="FB10" i="7"/>
  <c r="FC10" i="7"/>
  <c r="FD10" i="7"/>
  <c r="FE10" i="7"/>
  <c r="FF10" i="7"/>
  <c r="FG10" i="7"/>
  <c r="FH10" i="7"/>
  <c r="FI10" i="7"/>
  <c r="FJ10" i="7"/>
  <c r="FK10" i="7"/>
  <c r="K16" i="7"/>
  <c r="Q15" i="7"/>
  <c r="K15" i="7"/>
  <c r="Q14" i="7"/>
  <c r="K14" i="7"/>
  <c r="K13" i="7"/>
  <c r="Q13" i="7"/>
  <c r="W23" i="7"/>
  <c r="W22" i="7"/>
  <c r="W21" i="7"/>
  <c r="W20" i="7"/>
  <c r="CK17" i="7"/>
  <c r="CL17" i="7"/>
  <c r="CM17" i="7"/>
  <c r="CN17" i="7"/>
  <c r="CO17" i="7"/>
  <c r="CP17" i="7"/>
  <c r="CQ17" i="7"/>
  <c r="CR17" i="7"/>
  <c r="CS17" i="7"/>
  <c r="CT17" i="7"/>
  <c r="CU17" i="7"/>
  <c r="CV17" i="7"/>
  <c r="CW17" i="7"/>
  <c r="CX17" i="7"/>
  <c r="CY17" i="7"/>
  <c r="CZ17" i="7"/>
  <c r="DA17" i="7"/>
  <c r="DB17" i="7"/>
  <c r="DC17" i="7"/>
  <c r="DD17" i="7"/>
  <c r="DE17" i="7"/>
  <c r="DF17" i="7"/>
  <c r="DG17" i="7"/>
  <c r="DH17" i="7"/>
  <c r="DI17" i="7"/>
  <c r="DJ17" i="7"/>
  <c r="DK17" i="7"/>
  <c r="DL17" i="7"/>
  <c r="DM17" i="7"/>
  <c r="DN17" i="7"/>
  <c r="DO17" i="7"/>
  <c r="DP17" i="7"/>
  <c r="DQ17" i="7"/>
  <c r="DR17" i="7"/>
  <c r="DS17" i="7"/>
  <c r="DT17" i="7"/>
  <c r="DU17" i="7"/>
  <c r="DV17" i="7"/>
  <c r="DW17" i="7"/>
  <c r="DX17" i="7"/>
  <c r="DY17" i="7"/>
  <c r="DZ17" i="7"/>
  <c r="EA17" i="7"/>
  <c r="EB17" i="7"/>
  <c r="EC17" i="7"/>
  <c r="ED17" i="7"/>
  <c r="EE17" i="7"/>
  <c r="EF17" i="7"/>
  <c r="EG17" i="7"/>
  <c r="EH17" i="7"/>
  <c r="EI17" i="7"/>
  <c r="EJ17" i="7"/>
  <c r="EK17" i="7"/>
  <c r="EL17" i="7"/>
  <c r="EM17" i="7"/>
  <c r="EN17" i="7"/>
  <c r="EO17" i="7"/>
  <c r="EP17" i="7"/>
  <c r="EQ17" i="7"/>
  <c r="ER17" i="7"/>
  <c r="ES17" i="7"/>
  <c r="ET17" i="7"/>
  <c r="EU17" i="7"/>
  <c r="EV17" i="7"/>
  <c r="EW17" i="7"/>
  <c r="EX17" i="7"/>
  <c r="EY17" i="7"/>
  <c r="EZ17" i="7"/>
  <c r="FA17" i="7"/>
  <c r="FB17" i="7"/>
  <c r="FC17" i="7"/>
  <c r="FD17" i="7"/>
  <c r="FE17" i="7"/>
  <c r="FF17" i="7"/>
  <c r="FG17" i="7"/>
  <c r="FH17" i="7"/>
  <c r="FI17" i="7"/>
  <c r="FJ17" i="7"/>
  <c r="FK17" i="7"/>
  <c r="CK32" i="7"/>
  <c r="CL32" i="7"/>
  <c r="CM32" i="7"/>
  <c r="CN32" i="7"/>
  <c r="CO32" i="7"/>
  <c r="CP32" i="7"/>
  <c r="CQ32" i="7"/>
  <c r="CR32" i="7"/>
  <c r="CS32" i="7"/>
  <c r="CT32" i="7"/>
  <c r="CU32" i="7"/>
  <c r="CV32" i="7"/>
  <c r="CW32" i="7"/>
  <c r="CX32" i="7"/>
  <c r="CY32" i="7"/>
  <c r="CZ32" i="7"/>
  <c r="DA32" i="7"/>
  <c r="DB32" i="7"/>
  <c r="DC32" i="7"/>
  <c r="DD32" i="7"/>
  <c r="DE32" i="7"/>
  <c r="DF32" i="7"/>
  <c r="DG32" i="7"/>
  <c r="DH32" i="7"/>
  <c r="DI32" i="7"/>
  <c r="DJ32" i="7"/>
  <c r="DK32" i="7"/>
  <c r="DL32" i="7"/>
  <c r="DM32" i="7"/>
  <c r="DN32" i="7"/>
  <c r="DO32" i="7"/>
  <c r="DP32" i="7"/>
  <c r="DQ32" i="7"/>
  <c r="DR32" i="7"/>
  <c r="DS32" i="7"/>
  <c r="DT32" i="7"/>
  <c r="DU32" i="7"/>
  <c r="DV32" i="7"/>
  <c r="DW32" i="7"/>
  <c r="DX32" i="7"/>
  <c r="DY32" i="7"/>
  <c r="DZ32" i="7"/>
  <c r="EA32" i="7"/>
  <c r="EB32" i="7"/>
  <c r="EC32" i="7"/>
  <c r="ED32" i="7"/>
  <c r="EE32" i="7"/>
  <c r="EF32" i="7"/>
  <c r="EG32" i="7"/>
  <c r="EH32" i="7"/>
  <c r="EI32" i="7"/>
  <c r="EJ32" i="7"/>
  <c r="EK32" i="7"/>
  <c r="EL32" i="7"/>
  <c r="EM32" i="7"/>
  <c r="EN32" i="7"/>
  <c r="EO32" i="7"/>
  <c r="EP32" i="7"/>
  <c r="EQ32" i="7"/>
  <c r="ER32" i="7"/>
  <c r="ES32" i="7"/>
  <c r="ET32" i="7"/>
  <c r="EU32" i="7"/>
  <c r="EV32" i="7"/>
  <c r="EW32" i="7"/>
  <c r="EX32" i="7"/>
  <c r="EY32" i="7"/>
  <c r="EZ32" i="7"/>
  <c r="FA32" i="7"/>
  <c r="FB32" i="7"/>
  <c r="FC32" i="7"/>
  <c r="FD32" i="7"/>
  <c r="FE32" i="7"/>
  <c r="FF32" i="7"/>
  <c r="FG32" i="7"/>
  <c r="FH32" i="7"/>
  <c r="FI32" i="7"/>
  <c r="FJ32" i="7"/>
  <c r="FK32" i="7"/>
  <c r="CK44" i="7"/>
  <c r="CL44" i="7"/>
  <c r="CM44" i="7"/>
  <c r="CN44" i="7"/>
  <c r="CO44" i="7"/>
  <c r="CP44" i="7"/>
  <c r="CQ44" i="7"/>
  <c r="CR44" i="7"/>
  <c r="CS44" i="7"/>
  <c r="CT44" i="7"/>
  <c r="CU44" i="7"/>
  <c r="CV44" i="7"/>
  <c r="CW44" i="7"/>
  <c r="CX44" i="7"/>
  <c r="CY44" i="7"/>
  <c r="CZ44" i="7"/>
  <c r="DA44" i="7"/>
  <c r="DB44" i="7"/>
  <c r="DC44" i="7"/>
  <c r="DD44" i="7"/>
  <c r="DE44" i="7"/>
  <c r="DF44" i="7"/>
  <c r="DG44" i="7"/>
  <c r="DH44" i="7"/>
  <c r="DI44" i="7"/>
  <c r="DJ44" i="7"/>
  <c r="DK44" i="7"/>
  <c r="DL44" i="7"/>
  <c r="DM44" i="7"/>
  <c r="DN44" i="7"/>
  <c r="DO44" i="7"/>
  <c r="DP44" i="7"/>
  <c r="DQ44" i="7"/>
  <c r="DR44" i="7"/>
  <c r="DS44" i="7"/>
  <c r="DT44" i="7"/>
  <c r="DU44" i="7"/>
  <c r="DV44" i="7"/>
  <c r="DW44" i="7"/>
  <c r="DX44" i="7"/>
  <c r="DY44" i="7"/>
  <c r="DZ44" i="7"/>
  <c r="EA44" i="7"/>
  <c r="EB44" i="7"/>
  <c r="EC44" i="7"/>
  <c r="ED44" i="7"/>
  <c r="EE44" i="7"/>
  <c r="EF44" i="7"/>
  <c r="EG44" i="7"/>
  <c r="EH44" i="7"/>
  <c r="EI44" i="7"/>
  <c r="EJ44" i="7"/>
  <c r="EK44" i="7"/>
  <c r="EL44" i="7"/>
  <c r="EM44" i="7"/>
  <c r="EN44" i="7"/>
  <c r="EO44" i="7"/>
  <c r="EP44" i="7"/>
  <c r="EQ44" i="7"/>
  <c r="ER44" i="7"/>
  <c r="ES44" i="7"/>
  <c r="ET44" i="7"/>
  <c r="EU44" i="7"/>
  <c r="EV44" i="7"/>
  <c r="EW44" i="7"/>
  <c r="EX44" i="7"/>
  <c r="EY44" i="7"/>
  <c r="EZ44" i="7"/>
  <c r="FA44" i="7"/>
  <c r="FB44" i="7"/>
  <c r="FC44" i="7"/>
  <c r="FD44" i="7"/>
  <c r="FE44" i="7"/>
  <c r="FF44" i="7"/>
  <c r="FG44" i="7"/>
  <c r="FH44" i="7"/>
  <c r="FI44" i="7"/>
  <c r="FJ44" i="7"/>
  <c r="FK44" i="7"/>
  <c r="BZ44" i="7"/>
  <c r="CA44" i="7"/>
  <c r="CB44" i="7"/>
  <c r="CC44" i="7"/>
  <c r="CD44" i="7"/>
  <c r="CE44" i="7"/>
  <c r="CF44" i="7"/>
  <c r="CG44" i="7"/>
  <c r="CH44" i="7"/>
  <c r="CI44" i="7"/>
  <c r="CJ44" i="7"/>
  <c r="J63" i="7"/>
  <c r="W24" i="7"/>
  <c r="D60" i="7"/>
  <c r="B60" i="7"/>
  <c r="K52" i="7"/>
  <c r="K55" i="7"/>
  <c r="K49" i="7"/>
  <c r="BY44" i="7"/>
  <c r="BX44" i="7"/>
  <c r="BW44" i="7"/>
  <c r="BV44" i="7"/>
  <c r="BU44" i="7"/>
  <c r="BT44" i="7"/>
  <c r="BS44" i="7"/>
  <c r="BR44" i="7"/>
  <c r="BQ44" i="7"/>
  <c r="BP44" i="7"/>
  <c r="BO44" i="7"/>
  <c r="BN44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CJ17" i="7"/>
  <c r="CI17" i="7"/>
  <c r="CH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D67" i="7"/>
  <c r="D40" i="7"/>
  <c r="B36" i="7"/>
  <c r="B37" i="7"/>
  <c r="B38" i="7"/>
  <c r="B39" i="7"/>
  <c r="B40" i="7"/>
  <c r="F40" i="7"/>
  <c r="F63" i="7"/>
  <c r="F66" i="7"/>
  <c r="F65" i="7"/>
  <c r="D63" i="7"/>
  <c r="D65" i="7"/>
  <c r="F59" i="7"/>
  <c r="K20" i="7"/>
  <c r="F36" i="7"/>
  <c r="F20" i="7"/>
  <c r="F28" i="7"/>
  <c r="K28" i="7"/>
  <c r="K36" i="7"/>
  <c r="L28" i="7"/>
  <c r="CJ32" i="7"/>
  <c r="CI32" i="7"/>
  <c r="CH32" i="7"/>
  <c r="CG32" i="7"/>
  <c r="CF32" i="7"/>
  <c r="CE32" i="7"/>
  <c r="CD32" i="7"/>
  <c r="CC32" i="7"/>
  <c r="CB32" i="7"/>
  <c r="CA32" i="7"/>
  <c r="BZ32" i="7"/>
  <c r="BY32" i="7"/>
  <c r="BX32" i="7"/>
  <c r="BW32" i="7"/>
  <c r="BV32" i="7"/>
  <c r="BU32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D24" i="7"/>
  <c r="B24" i="7"/>
  <c r="F24" i="7"/>
  <c r="F32" i="7"/>
  <c r="D32" i="7"/>
  <c r="B32" i="7"/>
  <c r="D31" i="7"/>
  <c r="B31" i="7"/>
  <c r="D30" i="7"/>
  <c r="B30" i="7"/>
  <c r="D29" i="7"/>
  <c r="B29" i="7"/>
  <c r="D28" i="7"/>
  <c r="B28" i="7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J40" i="6"/>
  <c r="I40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J25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J20" i="6"/>
  <c r="J19" i="6"/>
  <c r="J18" i="6"/>
  <c r="J17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BI13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J13" i="6"/>
  <c r="J12" i="6"/>
  <c r="J11" i="6"/>
  <c r="J10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J33" i="6"/>
  <c r="J34" i="6"/>
  <c r="J35" i="6"/>
  <c r="J36" i="6"/>
  <c r="J37" i="6"/>
  <c r="J29" i="6"/>
  <c r="K33" i="6"/>
  <c r="K34" i="6"/>
  <c r="K35" i="6"/>
  <c r="K36" i="6"/>
  <c r="K37" i="6"/>
  <c r="K29" i="6"/>
  <c r="L33" i="6"/>
  <c r="L34" i="6"/>
  <c r="L35" i="6"/>
  <c r="L36" i="6"/>
  <c r="L37" i="6"/>
  <c r="L29" i="6"/>
  <c r="M33" i="6"/>
  <c r="M34" i="6"/>
  <c r="M35" i="6"/>
  <c r="M36" i="6"/>
  <c r="M37" i="6"/>
  <c r="M29" i="6"/>
  <c r="N33" i="6"/>
  <c r="N34" i="6"/>
  <c r="N35" i="6"/>
  <c r="N36" i="6"/>
  <c r="N37" i="6"/>
  <c r="N29" i="6"/>
  <c r="O33" i="6"/>
  <c r="O34" i="6"/>
  <c r="O35" i="6"/>
  <c r="O36" i="6"/>
  <c r="O37" i="6"/>
  <c r="O29" i="6"/>
  <c r="P33" i="6"/>
  <c r="P34" i="6"/>
  <c r="P35" i="6"/>
  <c r="P36" i="6"/>
  <c r="P37" i="6"/>
  <c r="P29" i="6"/>
  <c r="Q33" i="6"/>
  <c r="Q34" i="6"/>
  <c r="Q35" i="6"/>
  <c r="Q36" i="6"/>
  <c r="Q37" i="6"/>
  <c r="Q29" i="6"/>
  <c r="R33" i="6"/>
  <c r="R34" i="6"/>
  <c r="R35" i="6"/>
  <c r="R36" i="6"/>
  <c r="R37" i="6"/>
  <c r="R29" i="6"/>
  <c r="S33" i="6"/>
  <c r="S34" i="6"/>
  <c r="S35" i="6"/>
  <c r="S36" i="6"/>
  <c r="S37" i="6"/>
  <c r="S29" i="6"/>
  <c r="T33" i="6"/>
  <c r="T34" i="6"/>
  <c r="T35" i="6"/>
  <c r="T36" i="6"/>
  <c r="T37" i="6"/>
  <c r="T29" i="6"/>
  <c r="U33" i="6"/>
  <c r="U34" i="6"/>
  <c r="U35" i="6"/>
  <c r="U36" i="6"/>
  <c r="U37" i="6"/>
  <c r="U29" i="6"/>
  <c r="V33" i="6"/>
  <c r="V34" i="6"/>
  <c r="V35" i="6"/>
  <c r="V36" i="6"/>
  <c r="V37" i="6"/>
  <c r="V29" i="6"/>
  <c r="W33" i="6"/>
  <c r="W34" i="6"/>
  <c r="W35" i="6"/>
  <c r="W36" i="6"/>
  <c r="W37" i="6"/>
  <c r="W29" i="6"/>
  <c r="X33" i="6"/>
  <c r="X34" i="6"/>
  <c r="X35" i="6"/>
  <c r="X36" i="6"/>
  <c r="X37" i="6"/>
  <c r="X29" i="6"/>
  <c r="Y33" i="6"/>
  <c r="Y34" i="6"/>
  <c r="Y35" i="6"/>
  <c r="Y36" i="6"/>
  <c r="Y37" i="6"/>
  <c r="Y29" i="6"/>
  <c r="Z33" i="6"/>
  <c r="Z34" i="6"/>
  <c r="Z35" i="6"/>
  <c r="Z36" i="6"/>
  <c r="Z37" i="6"/>
  <c r="Z29" i="6"/>
  <c r="AA33" i="6"/>
  <c r="AA34" i="6"/>
  <c r="AA35" i="6"/>
  <c r="AA36" i="6"/>
  <c r="AA37" i="6"/>
  <c r="AA29" i="6"/>
  <c r="AB33" i="6"/>
  <c r="AB34" i="6"/>
  <c r="AB35" i="6"/>
  <c r="AB36" i="6"/>
  <c r="AB37" i="6"/>
  <c r="AB29" i="6"/>
  <c r="AC33" i="6"/>
  <c r="AC34" i="6"/>
  <c r="AC35" i="6"/>
  <c r="AC36" i="6"/>
  <c r="AC37" i="6"/>
  <c r="AC29" i="6"/>
  <c r="AD33" i="6"/>
  <c r="AD34" i="6"/>
  <c r="AD35" i="6"/>
  <c r="AD36" i="6"/>
  <c r="AD37" i="6"/>
  <c r="AD29" i="6"/>
  <c r="AE33" i="6"/>
  <c r="AE34" i="6"/>
  <c r="AE35" i="6"/>
  <c r="AE36" i="6"/>
  <c r="AE37" i="6"/>
  <c r="AE29" i="6"/>
  <c r="AF33" i="6"/>
  <c r="AF34" i="6"/>
  <c r="AF35" i="6"/>
  <c r="AF36" i="6"/>
  <c r="AF37" i="6"/>
  <c r="AF29" i="6"/>
  <c r="AG33" i="6"/>
  <c r="AG34" i="6"/>
  <c r="AG35" i="6"/>
  <c r="AG36" i="6"/>
  <c r="AG37" i="6"/>
  <c r="AG29" i="6"/>
  <c r="AH33" i="6"/>
  <c r="AH34" i="6"/>
  <c r="AH35" i="6"/>
  <c r="AH36" i="6"/>
  <c r="AH37" i="6"/>
  <c r="AH29" i="6"/>
  <c r="AI33" i="6"/>
  <c r="AI34" i="6"/>
  <c r="AI35" i="6"/>
  <c r="AI36" i="6"/>
  <c r="AI37" i="6"/>
  <c r="AI29" i="6"/>
  <c r="AJ33" i="6"/>
  <c r="AJ34" i="6"/>
  <c r="AJ35" i="6"/>
  <c r="AJ36" i="6"/>
  <c r="AJ37" i="6"/>
  <c r="AJ29" i="6"/>
  <c r="AK33" i="6"/>
  <c r="AK34" i="6"/>
  <c r="AK35" i="6"/>
  <c r="AK36" i="6"/>
  <c r="AK37" i="6"/>
  <c r="AK29" i="6"/>
  <c r="AL33" i="6"/>
  <c r="AL34" i="6"/>
  <c r="AL35" i="6"/>
  <c r="AL36" i="6"/>
  <c r="AL37" i="6"/>
  <c r="AL29" i="6"/>
  <c r="AM33" i="6"/>
  <c r="AM34" i="6"/>
  <c r="AM35" i="6"/>
  <c r="AM36" i="6"/>
  <c r="AM37" i="6"/>
  <c r="AM29" i="6"/>
  <c r="AN33" i="6"/>
  <c r="AN34" i="6"/>
  <c r="AN35" i="6"/>
  <c r="AN36" i="6"/>
  <c r="AN37" i="6"/>
  <c r="AN29" i="6"/>
  <c r="AO33" i="6"/>
  <c r="AO34" i="6"/>
  <c r="AO35" i="6"/>
  <c r="AO36" i="6"/>
  <c r="AO37" i="6"/>
  <c r="AO29" i="6"/>
  <c r="AP33" i="6"/>
  <c r="AP34" i="6"/>
  <c r="AP35" i="6"/>
  <c r="AP36" i="6"/>
  <c r="AP37" i="6"/>
  <c r="AP29" i="6"/>
  <c r="AQ33" i="6"/>
  <c r="AQ34" i="6"/>
  <c r="AQ35" i="6"/>
  <c r="AQ36" i="6"/>
  <c r="AQ37" i="6"/>
  <c r="AQ29" i="6"/>
  <c r="AR33" i="6"/>
  <c r="AR34" i="6"/>
  <c r="AR35" i="6"/>
  <c r="AR36" i="6"/>
  <c r="AR37" i="6"/>
  <c r="AR29" i="6"/>
  <c r="AS33" i="6"/>
  <c r="AS34" i="6"/>
  <c r="AS35" i="6"/>
  <c r="AS36" i="6"/>
  <c r="AS37" i="6"/>
  <c r="AS29" i="6"/>
  <c r="AT33" i="6"/>
  <c r="AT34" i="6"/>
  <c r="AT35" i="6"/>
  <c r="AT36" i="6"/>
  <c r="AT37" i="6"/>
  <c r="AT29" i="6"/>
  <c r="AU33" i="6"/>
  <c r="AU34" i="6"/>
  <c r="AU35" i="6"/>
  <c r="AU36" i="6"/>
  <c r="AU37" i="6"/>
  <c r="AU29" i="6"/>
  <c r="AV33" i="6"/>
  <c r="AV34" i="6"/>
  <c r="AV35" i="6"/>
  <c r="AV36" i="6"/>
  <c r="AV37" i="6"/>
  <c r="AV29" i="6"/>
  <c r="AW33" i="6"/>
  <c r="AW34" i="6"/>
  <c r="AW35" i="6"/>
  <c r="AW36" i="6"/>
  <c r="AW37" i="6"/>
  <c r="AW29" i="6"/>
  <c r="AX33" i="6"/>
  <c r="AX34" i="6"/>
  <c r="AX35" i="6"/>
  <c r="AX36" i="6"/>
  <c r="AX37" i="6"/>
  <c r="AX29" i="6"/>
  <c r="AY33" i="6"/>
  <c r="AY34" i="6"/>
  <c r="AY35" i="6"/>
  <c r="AY36" i="6"/>
  <c r="AY37" i="6"/>
  <c r="AY29" i="6"/>
  <c r="AZ33" i="6"/>
  <c r="AZ34" i="6"/>
  <c r="AZ35" i="6"/>
  <c r="AZ36" i="6"/>
  <c r="AZ37" i="6"/>
  <c r="AZ29" i="6"/>
  <c r="BA33" i="6"/>
  <c r="BA34" i="6"/>
  <c r="BA35" i="6"/>
  <c r="BA36" i="6"/>
  <c r="BA37" i="6"/>
  <c r="BA29" i="6"/>
  <c r="BB33" i="6"/>
  <c r="BB34" i="6"/>
  <c r="BB35" i="6"/>
  <c r="BB36" i="6"/>
  <c r="BB37" i="6"/>
  <c r="BB29" i="6"/>
  <c r="BC33" i="6"/>
  <c r="BC34" i="6"/>
  <c r="BC35" i="6"/>
  <c r="BC36" i="6"/>
  <c r="BC37" i="6"/>
  <c r="BC29" i="6"/>
  <c r="BD33" i="6"/>
  <c r="BD34" i="6"/>
  <c r="BD35" i="6"/>
  <c r="BD36" i="6"/>
  <c r="BD37" i="6"/>
  <c r="BD29" i="6"/>
  <c r="BE33" i="6"/>
  <c r="BE34" i="6"/>
  <c r="BE35" i="6"/>
  <c r="BE36" i="6"/>
  <c r="BE37" i="6"/>
  <c r="BE29" i="6"/>
  <c r="BF33" i="6"/>
  <c r="BF34" i="6"/>
  <c r="BF35" i="6"/>
  <c r="BF36" i="6"/>
  <c r="BF37" i="6"/>
  <c r="BF29" i="6"/>
  <c r="BG33" i="6"/>
  <c r="BG34" i="6"/>
  <c r="BG35" i="6"/>
  <c r="BG36" i="6"/>
  <c r="BG37" i="6"/>
  <c r="BG29" i="6"/>
  <c r="BH33" i="6"/>
  <c r="BH34" i="6"/>
  <c r="BH35" i="6"/>
  <c r="BH36" i="6"/>
  <c r="BH37" i="6"/>
  <c r="BH29" i="6"/>
  <c r="BI33" i="6"/>
  <c r="BI34" i="6"/>
  <c r="BI35" i="6"/>
  <c r="BI36" i="6"/>
  <c r="BI37" i="6"/>
  <c r="BI29" i="6"/>
  <c r="BJ33" i="6"/>
  <c r="BJ34" i="6"/>
  <c r="BJ35" i="6"/>
  <c r="BJ36" i="6"/>
  <c r="BJ37" i="6"/>
  <c r="BJ29" i="6"/>
  <c r="BK33" i="6"/>
  <c r="BK34" i="6"/>
  <c r="BK35" i="6"/>
  <c r="BK36" i="6"/>
  <c r="BK37" i="6"/>
  <c r="BK29" i="6"/>
  <c r="BL33" i="6"/>
  <c r="BL34" i="6"/>
  <c r="BL35" i="6"/>
  <c r="BL36" i="6"/>
  <c r="BL37" i="6"/>
  <c r="BL29" i="6"/>
  <c r="BM33" i="6"/>
  <c r="BM34" i="6"/>
  <c r="BM35" i="6"/>
  <c r="BM36" i="6"/>
  <c r="BM37" i="6"/>
  <c r="BM29" i="6"/>
  <c r="BN33" i="6"/>
  <c r="BN34" i="6"/>
  <c r="BN35" i="6"/>
  <c r="BN36" i="6"/>
  <c r="BN37" i="6"/>
  <c r="BN29" i="6"/>
  <c r="BO33" i="6"/>
  <c r="BO34" i="6"/>
  <c r="BO35" i="6"/>
  <c r="BO36" i="6"/>
  <c r="BO37" i="6"/>
  <c r="BO29" i="6"/>
  <c r="BP33" i="6"/>
  <c r="BP34" i="6"/>
  <c r="BP35" i="6"/>
  <c r="BP36" i="6"/>
  <c r="BP37" i="6"/>
  <c r="BP29" i="6"/>
  <c r="BQ33" i="6"/>
  <c r="BQ34" i="6"/>
  <c r="BQ35" i="6"/>
  <c r="BQ36" i="6"/>
  <c r="BQ37" i="6"/>
  <c r="BQ29" i="6"/>
  <c r="BR33" i="6"/>
  <c r="BR34" i="6"/>
  <c r="BR35" i="6"/>
  <c r="BR36" i="6"/>
  <c r="BR37" i="6"/>
  <c r="BR29" i="6"/>
  <c r="BS33" i="6"/>
  <c r="BS34" i="6"/>
  <c r="BS35" i="6"/>
  <c r="BS36" i="6"/>
  <c r="BS37" i="6"/>
  <c r="BS29" i="6"/>
  <c r="BT33" i="6"/>
  <c r="BT34" i="6"/>
  <c r="BT35" i="6"/>
  <c r="BT36" i="6"/>
  <c r="BT37" i="6"/>
  <c r="BT29" i="6"/>
  <c r="BU33" i="6"/>
  <c r="BU34" i="6"/>
  <c r="BU35" i="6"/>
  <c r="BU36" i="6"/>
  <c r="BU37" i="6"/>
  <c r="BU29" i="6"/>
  <c r="BV33" i="6"/>
  <c r="BV34" i="6"/>
  <c r="BV35" i="6"/>
  <c r="BV36" i="6"/>
  <c r="BV37" i="6"/>
  <c r="BV29" i="6"/>
  <c r="BW33" i="6"/>
  <c r="BW34" i="6"/>
  <c r="BW35" i="6"/>
  <c r="BW36" i="6"/>
  <c r="BW37" i="6"/>
  <c r="BW29" i="6"/>
  <c r="BX33" i="6"/>
  <c r="BX34" i="6"/>
  <c r="BX35" i="6"/>
  <c r="BX36" i="6"/>
  <c r="BX37" i="6"/>
  <c r="BX29" i="6"/>
  <c r="BY33" i="6"/>
  <c r="BY34" i="6"/>
  <c r="BY35" i="6"/>
  <c r="BY36" i="6"/>
  <c r="BY37" i="6"/>
  <c r="BY29" i="6"/>
  <c r="BZ33" i="6"/>
  <c r="BZ34" i="6"/>
  <c r="BZ35" i="6"/>
  <c r="BZ36" i="6"/>
  <c r="BZ37" i="6"/>
  <c r="BZ29" i="6"/>
  <c r="CA33" i="6"/>
  <c r="CA34" i="6"/>
  <c r="CA35" i="6"/>
  <c r="CA36" i="6"/>
  <c r="CA37" i="6"/>
  <c r="CA29" i="6"/>
  <c r="CB33" i="6"/>
  <c r="CB34" i="6"/>
  <c r="CB35" i="6"/>
  <c r="CB36" i="6"/>
  <c r="CB37" i="6"/>
  <c r="CB29" i="6"/>
  <c r="CC33" i="6"/>
  <c r="CC34" i="6"/>
  <c r="CC35" i="6"/>
  <c r="CC36" i="6"/>
  <c r="CC37" i="6"/>
  <c r="CC29" i="6"/>
  <c r="CD33" i="6"/>
  <c r="CD34" i="6"/>
  <c r="CD35" i="6"/>
  <c r="CD36" i="6"/>
  <c r="CD37" i="6"/>
  <c r="CD29" i="6"/>
  <c r="CE33" i="6"/>
  <c r="CE34" i="6"/>
  <c r="CE35" i="6"/>
  <c r="CE36" i="6"/>
  <c r="CE37" i="6"/>
  <c r="CE29" i="6"/>
  <c r="CF33" i="6"/>
  <c r="CF34" i="6"/>
  <c r="CF35" i="6"/>
  <c r="CF36" i="6"/>
  <c r="CF37" i="6"/>
  <c r="CF29" i="6"/>
  <c r="CG33" i="6"/>
  <c r="CG34" i="6"/>
  <c r="CG35" i="6"/>
  <c r="CG36" i="6"/>
  <c r="CG37" i="6"/>
  <c r="CG29" i="6"/>
  <c r="CH33" i="6"/>
  <c r="CH34" i="6"/>
  <c r="CH35" i="6"/>
  <c r="CH36" i="6"/>
  <c r="CH37" i="6"/>
  <c r="CH29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D62" i="6"/>
  <c r="D37" i="6"/>
  <c r="B33" i="6"/>
  <c r="B34" i="6"/>
  <c r="B35" i="6"/>
  <c r="B36" i="6"/>
  <c r="B37" i="6"/>
  <c r="F37" i="6"/>
  <c r="F58" i="6"/>
  <c r="F61" i="6"/>
  <c r="F60" i="6"/>
  <c r="D58" i="6"/>
  <c r="D60" i="6"/>
  <c r="F54" i="6"/>
  <c r="I17" i="6"/>
  <c r="F33" i="6"/>
  <c r="F17" i="6"/>
  <c r="F25" i="6"/>
  <c r="I25" i="6"/>
  <c r="I33" i="6"/>
  <c r="I18" i="6"/>
  <c r="F34" i="6"/>
  <c r="F18" i="6"/>
  <c r="F26" i="6"/>
  <c r="I26" i="6"/>
  <c r="I34" i="6"/>
  <c r="I19" i="6"/>
  <c r="F35" i="6"/>
  <c r="F19" i="6"/>
  <c r="F27" i="6"/>
  <c r="I27" i="6"/>
  <c r="I35" i="6"/>
  <c r="I20" i="6"/>
  <c r="F36" i="6"/>
  <c r="F20" i="6"/>
  <c r="F28" i="6"/>
  <c r="I28" i="6"/>
  <c r="I36" i="6"/>
  <c r="I37" i="6"/>
  <c r="I38" i="6"/>
  <c r="I22" i="6"/>
  <c r="I29" i="6"/>
  <c r="D22" i="6"/>
  <c r="B22" i="6"/>
  <c r="F22" i="6"/>
  <c r="F29" i="6"/>
  <c r="D29" i="6"/>
  <c r="B29" i="6"/>
  <c r="D28" i="6"/>
  <c r="B28" i="6"/>
  <c r="D27" i="6"/>
  <c r="B27" i="6"/>
  <c r="D26" i="6"/>
  <c r="B26" i="6"/>
  <c r="D25" i="6"/>
  <c r="B25" i="6"/>
  <c r="I13" i="6"/>
  <c r="I12" i="6"/>
  <c r="I11" i="6"/>
  <c r="I10" i="6"/>
  <c r="B36" i="5"/>
  <c r="F36" i="5"/>
  <c r="F28" i="5"/>
  <c r="I28" i="5"/>
  <c r="B35" i="5"/>
  <c r="F35" i="5"/>
  <c r="F27" i="5"/>
  <c r="I27" i="5"/>
  <c r="B34" i="5"/>
  <c r="F34" i="5"/>
  <c r="F26" i="5"/>
  <c r="I26" i="5"/>
  <c r="B33" i="5"/>
  <c r="F33" i="5"/>
  <c r="F25" i="5"/>
  <c r="I25" i="5"/>
  <c r="I33" i="5"/>
  <c r="I34" i="5"/>
  <c r="I35" i="5"/>
  <c r="I36" i="5"/>
  <c r="I37" i="5"/>
  <c r="I29" i="5"/>
  <c r="B37" i="5"/>
  <c r="B29" i="5"/>
  <c r="D37" i="5"/>
  <c r="D29" i="5"/>
  <c r="F37" i="5"/>
  <c r="F29" i="5"/>
  <c r="D28" i="5"/>
  <c r="D27" i="5"/>
  <c r="D26" i="5"/>
  <c r="D25" i="5"/>
  <c r="B28" i="5"/>
  <c r="B27" i="5"/>
  <c r="B26" i="5"/>
  <c r="B25" i="5"/>
  <c r="F18" i="5"/>
  <c r="F19" i="5"/>
  <c r="F20" i="5"/>
  <c r="I38" i="5"/>
  <c r="F22" i="5"/>
  <c r="I22" i="5"/>
  <c r="I20" i="5"/>
  <c r="I19" i="5"/>
  <c r="I18" i="5"/>
  <c r="I17" i="5"/>
  <c r="I13" i="5"/>
  <c r="I12" i="5"/>
  <c r="I11" i="5"/>
  <c r="I10" i="5"/>
  <c r="D62" i="5"/>
  <c r="F58" i="5"/>
  <c r="F61" i="5"/>
  <c r="F60" i="5"/>
  <c r="D58" i="5"/>
  <c r="D60" i="5"/>
  <c r="F54" i="5"/>
  <c r="D22" i="5"/>
  <c r="B22" i="5"/>
  <c r="F17" i="5"/>
  <c r="J18" i="4"/>
  <c r="J22" i="4"/>
  <c r="I33" i="4"/>
  <c r="I32" i="4"/>
  <c r="I31" i="4"/>
  <c r="I23" i="4"/>
  <c r="I24" i="4"/>
  <c r="I25" i="4"/>
  <c r="I26" i="4"/>
  <c r="I27" i="4"/>
  <c r="I28" i="4"/>
  <c r="I29" i="4"/>
  <c r="I30" i="4"/>
  <c r="I22" i="4"/>
  <c r="I21" i="4"/>
  <c r="I19" i="4"/>
  <c r="D42" i="4"/>
  <c r="D14" i="4"/>
  <c r="B10" i="4"/>
  <c r="B11" i="4"/>
  <c r="B12" i="4"/>
  <c r="B13" i="4"/>
  <c r="B14" i="4"/>
  <c r="F14" i="4"/>
  <c r="F38" i="4"/>
  <c r="F41" i="4"/>
  <c r="F40" i="4"/>
  <c r="D38" i="4"/>
  <c r="D40" i="4"/>
  <c r="F34" i="4"/>
  <c r="D24" i="4"/>
  <c r="B24" i="4"/>
  <c r="F24" i="4"/>
  <c r="F32" i="4"/>
  <c r="D32" i="4"/>
  <c r="B32" i="4"/>
  <c r="F13" i="4"/>
  <c r="F22" i="4"/>
  <c r="F31" i="4"/>
  <c r="D31" i="4"/>
  <c r="B31" i="4"/>
  <c r="F12" i="4"/>
  <c r="F21" i="4"/>
  <c r="F30" i="4"/>
  <c r="D30" i="4"/>
  <c r="B30" i="4"/>
  <c r="F11" i="4"/>
  <c r="F20" i="4"/>
  <c r="F29" i="4"/>
  <c r="D29" i="4"/>
  <c r="B29" i="4"/>
  <c r="F10" i="4"/>
  <c r="F19" i="4"/>
  <c r="F28" i="4"/>
  <c r="D28" i="4"/>
  <c r="B28" i="4"/>
  <c r="D15" i="4"/>
  <c r="F40" i="3"/>
  <c r="D40" i="3"/>
  <c r="D38" i="3"/>
  <c r="F41" i="3"/>
  <c r="F38" i="3"/>
  <c r="D15" i="3"/>
  <c r="D42" i="3"/>
  <c r="F34" i="3"/>
  <c r="B10" i="3"/>
  <c r="B11" i="3"/>
  <c r="B12" i="3"/>
  <c r="B13" i="3"/>
  <c r="B14" i="3"/>
  <c r="F14" i="3"/>
  <c r="F32" i="3"/>
  <c r="F13" i="3"/>
  <c r="F31" i="3"/>
  <c r="F12" i="3"/>
  <c r="F30" i="3"/>
  <c r="F11" i="3"/>
  <c r="F29" i="3"/>
  <c r="F10" i="3"/>
  <c r="F28" i="3"/>
  <c r="F24" i="3"/>
  <c r="F22" i="3"/>
  <c r="F21" i="3"/>
  <c r="F20" i="3"/>
  <c r="F19" i="3"/>
  <c r="D14" i="3"/>
  <c r="D24" i="3"/>
  <c r="D32" i="3"/>
  <c r="B24" i="3"/>
  <c r="B32" i="3"/>
  <c r="D31" i="3"/>
  <c r="B31" i="3"/>
  <c r="D30" i="3"/>
  <c r="B30" i="3"/>
  <c r="D29" i="3"/>
  <c r="B29" i="3"/>
  <c r="D28" i="3"/>
  <c r="B28" i="3"/>
  <c r="D32" i="2"/>
  <c r="D31" i="2"/>
  <c r="D30" i="2"/>
  <c r="D29" i="2"/>
  <c r="D28" i="2"/>
  <c r="B31" i="2"/>
  <c r="B30" i="2"/>
  <c r="B29" i="2"/>
  <c r="B28" i="2"/>
  <c r="B32" i="2"/>
  <c r="B14" i="2"/>
  <c r="B13" i="2"/>
  <c r="B12" i="2"/>
  <c r="B11" i="2"/>
  <c r="B10" i="2"/>
  <c r="D24" i="2"/>
  <c r="B24" i="2"/>
  <c r="D14" i="2"/>
  <c r="D24" i="1"/>
  <c r="B24" i="1"/>
  <c r="D14" i="1"/>
  <c r="W52" i="7"/>
  <c r="W55" i="7"/>
</calcChain>
</file>

<file path=xl/sharedStrings.xml><?xml version="1.0" encoding="utf-8"?>
<sst xmlns="http://schemas.openxmlformats.org/spreadsheetml/2006/main" count="322" uniqueCount="58">
  <si>
    <t>2H2014</t>
  </si>
  <si>
    <t>Revenue</t>
  </si>
  <si>
    <t>NZD Million</t>
  </si>
  <si>
    <t>2H2013</t>
  </si>
  <si>
    <t>Cash</t>
  </si>
  <si>
    <t>1H2013</t>
  </si>
  <si>
    <t>1H2014</t>
  </si>
  <si>
    <t>Customers</t>
  </si>
  <si>
    <t>Staff</t>
  </si>
  <si>
    <t>Partners</t>
  </si>
  <si>
    <t>RunRate Total</t>
  </si>
  <si>
    <t>NZ</t>
  </si>
  <si>
    <t>Australia</t>
  </si>
  <si>
    <t>UK</t>
  </si>
  <si>
    <t>US/RoW</t>
  </si>
  <si>
    <t>Run Rate</t>
  </si>
  <si>
    <t>Costs</t>
  </si>
  <si>
    <t>As at</t>
  </si>
  <si>
    <t>Xero</t>
  </si>
  <si>
    <t>Rev/Cust</t>
  </si>
  <si>
    <t>Monthly Revenue</t>
  </si>
  <si>
    <t>Annual Revenue per Customer</t>
  </si>
  <si>
    <t>Run rate Revenue projection</t>
  </si>
  <si>
    <t>Adjustment for Churn &amp; Timing</t>
  </si>
  <si>
    <t>Old Estimate</t>
  </si>
  <si>
    <t>Customer - Monthly Growth Rate</t>
  </si>
  <si>
    <t>Monthly Revenue per Customer</t>
  </si>
  <si>
    <t>Run Rate ($m per month)</t>
  </si>
  <si>
    <t>Annualised</t>
  </si>
  <si>
    <t>Total</t>
  </si>
  <si>
    <t>Cumulative Revenue</t>
  </si>
  <si>
    <t>Xero Forecast</t>
  </si>
  <si>
    <t>$m</t>
  </si>
  <si>
    <t>Max</t>
  </si>
  <si>
    <t>Growth Decelerator</t>
  </si>
  <si>
    <t>RevAnnualised</t>
  </si>
  <si>
    <t>RevLast12</t>
  </si>
  <si>
    <t>Memo</t>
  </si>
  <si>
    <t>Avg Salary</t>
  </si>
  <si>
    <t>EBIT</t>
  </si>
  <si>
    <t>All other costs/staff</t>
  </si>
  <si>
    <t>Staff/1000 Customers</t>
  </si>
  <si>
    <t>Monthly Cost ($m)</t>
  </si>
  <si>
    <t>Salesforce has 9800 staff, Rev $3bn</t>
  </si>
  <si>
    <t>Intuit has 8500 staff, Rev $4,15 bn, &amp; 5 million Quickbooks users</t>
  </si>
  <si>
    <t>Year Avg</t>
  </si>
  <si>
    <t>About 1.8 bn is Quickbooks. Say 4000 staff, which is 0.8 staff per customer. That would be higher than Xero given SaaS. So stop at 2400</t>
  </si>
  <si>
    <t>Total Customers</t>
  </si>
  <si>
    <t>Total Rev/Customer</t>
  </si>
  <si>
    <t>Financial Year</t>
  </si>
  <si>
    <t>EOY Customers</t>
  </si>
  <si>
    <t>Sept end</t>
  </si>
  <si>
    <t>EBIT Last12</t>
  </si>
  <si>
    <t>Expenses Last12</t>
  </si>
  <si>
    <t>Expenses</t>
  </si>
  <si>
    <t>WACC</t>
  </si>
  <si>
    <t>NPV</t>
  </si>
  <si>
    <t>Terminal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</si>
</sst>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[Red]\(&quot;$&quot;#,##0\)"/>
    <numFmt numFmtId="165" formatCode="&quot;$&quot;#,##0.00_);[Red]\(&quot;$&quot;#,##0.00\)"/>
    <numFmt numFmtId="166" formatCode="#,##0.0"/>
    <numFmt numFmtId="167" formatCode="0.0000"/>
    <numFmt numFmtId="168" formatCode="0.0"/>
    <numFmt numFmtId="169" formatCode="#,##0.0000"/>
    <numFmt numFmtId="170" formatCode="[$-409]mmm/yy;@"/>
    <numFmt numFmtId="171" formatCode="0.0%"/>
    <numFmt numFmtId="172" formatCode="&quot;$&quot;#,##0"/>
    <numFmt numFmtId="173" formatCode="&quot;$&quot;#,##0.00"/>
    <numFmt numFmtId="174" formatCode="#,##0.0_);[Red]\(#,##0.0\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scheme val="minor"/>
    </font>
    <font>
      <i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4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17" fontId="0" fillId="0" borderId="0" xfId="0" applyNumberFormat="1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166" fontId="0" fillId="0" borderId="0" xfId="0" applyNumberFormat="1"/>
    <xf numFmtId="166" fontId="2" fillId="0" borderId="0" xfId="0" applyNumberFormat="1" applyFont="1"/>
    <xf numFmtId="166" fontId="0" fillId="2" borderId="0" xfId="0" applyNumberFormat="1" applyFill="1"/>
    <xf numFmtId="166" fontId="2" fillId="2" borderId="0" xfId="0" applyNumberFormat="1" applyFont="1" applyFill="1"/>
    <xf numFmtId="0" fontId="0" fillId="2" borderId="0" xfId="0" applyFill="1"/>
    <xf numFmtId="3" fontId="2" fillId="2" borderId="0" xfId="0" applyNumberFormat="1" applyFont="1" applyFill="1"/>
    <xf numFmtId="0" fontId="0" fillId="0" borderId="0" xfId="0" applyFill="1"/>
    <xf numFmtId="166" fontId="0" fillId="0" borderId="0" xfId="0" applyNumberFormat="1" applyFill="1"/>
    <xf numFmtId="166" fontId="2" fillId="0" borderId="0" xfId="0" applyNumberFormat="1" applyFont="1" applyFill="1"/>
    <xf numFmtId="167" fontId="0" fillId="0" borderId="0" xfId="0" applyNumberFormat="1"/>
    <xf numFmtId="2" fontId="0" fillId="0" borderId="0" xfId="0" applyNumberFormat="1"/>
    <xf numFmtId="168" fontId="0" fillId="0" borderId="0" xfId="0" applyNumberFormat="1"/>
    <xf numFmtId="168" fontId="0" fillId="2" borderId="0" xfId="0" applyNumberFormat="1" applyFill="1"/>
    <xf numFmtId="168" fontId="2" fillId="2" borderId="0" xfId="0" applyNumberFormat="1" applyFont="1" applyFill="1"/>
    <xf numFmtId="169" fontId="0" fillId="0" borderId="0" xfId="0" applyNumberFormat="1"/>
    <xf numFmtId="170" fontId="0" fillId="0" borderId="0" xfId="0" applyNumberFormat="1"/>
    <xf numFmtId="171" fontId="0" fillId="0" borderId="0" xfId="1" applyNumberFormat="1" applyFont="1"/>
    <xf numFmtId="10" fontId="0" fillId="0" borderId="0" xfId="1" applyNumberFormat="1" applyFont="1"/>
    <xf numFmtId="3" fontId="0" fillId="2" borderId="0" xfId="0" applyNumberFormat="1" applyFill="1"/>
    <xf numFmtId="3" fontId="0" fillId="0" borderId="0" xfId="0" applyNumberFormat="1" applyFill="1"/>
    <xf numFmtId="3" fontId="2" fillId="0" borderId="0" xfId="0" applyNumberFormat="1" applyFont="1" applyFill="1"/>
    <xf numFmtId="168" fontId="0" fillId="0" borderId="0" xfId="0" applyNumberFormat="1" applyFill="1"/>
    <xf numFmtId="168" fontId="2" fillId="0" borderId="0" xfId="0" applyNumberFormat="1" applyFont="1" applyFill="1"/>
    <xf numFmtId="172" fontId="0" fillId="0" borderId="0" xfId="0" applyNumberFormat="1" applyFill="1"/>
    <xf numFmtId="172" fontId="0" fillId="0" borderId="0" xfId="0" applyNumberFormat="1"/>
    <xf numFmtId="172" fontId="2" fillId="0" borderId="0" xfId="0" applyNumberFormat="1" applyFont="1" applyFill="1"/>
    <xf numFmtId="171" fontId="0" fillId="2" borderId="0" xfId="1" applyNumberFormat="1" applyFont="1" applyFill="1"/>
    <xf numFmtId="170" fontId="0" fillId="2" borderId="0" xfId="0" applyNumberFormat="1" applyFill="1"/>
    <xf numFmtId="173" fontId="0" fillId="2" borderId="0" xfId="0" applyNumberFormat="1" applyFill="1"/>
    <xf numFmtId="173" fontId="2" fillId="2" borderId="0" xfId="0" applyNumberFormat="1" applyFont="1" applyFill="1"/>
    <xf numFmtId="166" fontId="6" fillId="2" borderId="0" xfId="0" applyNumberFormat="1" applyFont="1" applyFill="1"/>
    <xf numFmtId="166" fontId="6" fillId="0" borderId="0" xfId="0" applyNumberFormat="1" applyFont="1"/>
    <xf numFmtId="166" fontId="5" fillId="2" borderId="1" xfId="0" applyNumberFormat="1" applyFont="1" applyFill="1" applyBorder="1"/>
    <xf numFmtId="166" fontId="6" fillId="2" borderId="1" xfId="0" applyNumberFormat="1" applyFont="1" applyFill="1" applyBorder="1"/>
    <xf numFmtId="17" fontId="2" fillId="0" borderId="0" xfId="0" applyNumberFormat="1" applyFont="1"/>
    <xf numFmtId="171" fontId="0" fillId="0" borderId="0" xfId="1" applyNumberFormat="1" applyFont="1" applyFill="1"/>
    <xf numFmtId="171" fontId="2" fillId="0" borderId="0" xfId="1" applyNumberFormat="1" applyFont="1" applyFill="1"/>
    <xf numFmtId="173" fontId="0" fillId="0" borderId="0" xfId="0" applyNumberFormat="1" applyFill="1"/>
    <xf numFmtId="173" fontId="2" fillId="0" borderId="0" xfId="0" applyNumberFormat="1" applyFont="1" applyFill="1"/>
    <xf numFmtId="170" fontId="0" fillId="0" borderId="0" xfId="0" applyNumberFormat="1" applyFill="1"/>
    <xf numFmtId="0" fontId="2" fillId="0" borderId="0" xfId="0" applyFont="1" applyFill="1"/>
    <xf numFmtId="0" fontId="2" fillId="2" borderId="0" xfId="0" applyFont="1" applyFill="1"/>
    <xf numFmtId="171" fontId="2" fillId="2" borderId="0" xfId="1" applyNumberFormat="1" applyFont="1" applyFill="1"/>
    <xf numFmtId="0" fontId="0" fillId="0" borderId="0" xfId="0" applyFont="1"/>
    <xf numFmtId="2" fontId="2" fillId="0" borderId="1" xfId="0" applyNumberFormat="1" applyFont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4" xfId="0" applyNumberFormat="1" applyFill="1" applyBorder="1"/>
    <xf numFmtId="0" fontId="0" fillId="0" borderId="0" xfId="0" applyAlignment="1">
      <alignment horizontal="center"/>
    </xf>
    <xf numFmtId="0" fontId="0" fillId="2" borderId="0" xfId="0" applyFont="1" applyFill="1"/>
    <xf numFmtId="3" fontId="0" fillId="2" borderId="4" xfId="0" applyNumberFormat="1" applyFill="1" applyBorder="1"/>
    <xf numFmtId="2" fontId="0" fillId="2" borderId="0" xfId="0" applyNumberFormat="1" applyFill="1"/>
    <xf numFmtId="2" fontId="2" fillId="2" borderId="2" xfId="0" applyNumberFormat="1" applyFont="1" applyFill="1" applyBorder="1"/>
    <xf numFmtId="167" fontId="2" fillId="2" borderId="0" xfId="0" applyNumberFormat="1" applyFont="1" applyFill="1"/>
    <xf numFmtId="165" fontId="0" fillId="0" borderId="0" xfId="0" applyNumberFormat="1"/>
    <xf numFmtId="164" fontId="0" fillId="0" borderId="0" xfId="0" applyNumberFormat="1"/>
    <xf numFmtId="164" fontId="0" fillId="2" borderId="0" xfId="0" applyNumberFormat="1" applyFill="1"/>
    <xf numFmtId="9" fontId="2" fillId="2" borderId="0" xfId="1" applyFont="1" applyFill="1"/>
    <xf numFmtId="38" fontId="0" fillId="2" borderId="0" xfId="0" applyNumberFormat="1" applyFill="1"/>
    <xf numFmtId="165" fontId="0" fillId="2" borderId="0" xfId="0" applyNumberFormat="1" applyFill="1"/>
    <xf numFmtId="164" fontId="0" fillId="2" borderId="5" xfId="0" applyNumberFormat="1" applyFill="1" applyBorder="1"/>
    <xf numFmtId="164" fontId="0" fillId="2" borderId="6" xfId="0" applyNumberFormat="1" applyFill="1" applyBorder="1"/>
    <xf numFmtId="164" fontId="0" fillId="2" borderId="7" xfId="0" applyNumberFormat="1" applyFill="1" applyBorder="1"/>
    <xf numFmtId="3" fontId="6" fillId="2" borderId="0" xfId="0" applyNumberFormat="1" applyFont="1" applyFill="1"/>
    <xf numFmtId="38" fontId="6" fillId="2" borderId="0" xfId="0" applyNumberFormat="1" applyFont="1" applyFill="1"/>
    <xf numFmtId="174" fontId="0" fillId="2" borderId="0" xfId="0" applyNumberFormat="1" applyFill="1"/>
    <xf numFmtId="164" fontId="2" fillId="0" borderId="0" xfId="0" applyNumberFormat="1" applyFont="1"/>
  </cellXfs>
  <cellStyles count="34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G69" sqref="G69"/>
    </sheetView>
  </sheetViews>
  <sheetFormatPr baseColWidth="10" defaultRowHeight="15" x14ac:dyDescent="0"/>
  <sheetData>
    <row r="1" spans="1:5">
      <c r="A1" t="s">
        <v>2</v>
      </c>
    </row>
    <row r="2" spans="1:5">
      <c r="A2" s="2" t="s">
        <v>18</v>
      </c>
    </row>
    <row r="5" spans="1:5">
      <c r="A5" s="2" t="s">
        <v>17</v>
      </c>
      <c r="B5" s="1">
        <v>41153</v>
      </c>
      <c r="C5" s="1">
        <v>41334</v>
      </c>
      <c r="D5" s="1">
        <v>41518</v>
      </c>
      <c r="E5" s="1">
        <v>41699</v>
      </c>
    </row>
    <row r="7" spans="1:5">
      <c r="A7" t="s">
        <v>9</v>
      </c>
      <c r="B7" s="3"/>
      <c r="C7" s="3"/>
      <c r="D7" s="3">
        <v>8800</v>
      </c>
    </row>
    <row r="9" spans="1:5">
      <c r="A9" s="2" t="s">
        <v>15</v>
      </c>
    </row>
    <row r="10" spans="1:5">
      <c r="A10" t="s">
        <v>11</v>
      </c>
      <c r="D10">
        <v>23.9</v>
      </c>
    </row>
    <row r="11" spans="1:5">
      <c r="A11" t="s">
        <v>12</v>
      </c>
      <c r="D11">
        <v>30.2</v>
      </c>
    </row>
    <row r="12" spans="1:5">
      <c r="A12" t="s">
        <v>13</v>
      </c>
      <c r="D12">
        <v>10.199999999999999</v>
      </c>
    </row>
    <row r="13" spans="1:5">
      <c r="A13" t="s">
        <v>14</v>
      </c>
      <c r="D13">
        <v>6.3</v>
      </c>
    </row>
    <row r="14" spans="1:5">
      <c r="A14" s="2" t="s">
        <v>10</v>
      </c>
      <c r="D14" s="2">
        <f>SUM(D10:D13)</f>
        <v>70.599999999999994</v>
      </c>
    </row>
    <row r="18" spans="1:5">
      <c r="A18" s="2" t="s">
        <v>7</v>
      </c>
    </row>
    <row r="19" spans="1:5">
      <c r="A19" t="s">
        <v>11</v>
      </c>
      <c r="B19" s="3">
        <v>57300</v>
      </c>
      <c r="C19" s="3"/>
      <c r="D19" s="3">
        <v>85500</v>
      </c>
    </row>
    <row r="20" spans="1:5">
      <c r="A20" t="s">
        <v>12</v>
      </c>
      <c r="B20" s="3">
        <v>32500</v>
      </c>
      <c r="C20" s="3"/>
      <c r="D20" s="3">
        <v>79100</v>
      </c>
    </row>
    <row r="21" spans="1:5">
      <c r="A21" t="s">
        <v>13</v>
      </c>
      <c r="B21" s="3">
        <v>15100</v>
      </c>
      <c r="C21" s="3"/>
      <c r="D21" s="3">
        <v>30100</v>
      </c>
    </row>
    <row r="22" spans="1:5">
      <c r="A22" t="s">
        <v>14</v>
      </c>
      <c r="B22" s="3">
        <v>6900</v>
      </c>
      <c r="C22" s="3"/>
      <c r="D22" s="3">
        <v>16600</v>
      </c>
    </row>
    <row r="23" spans="1:5">
      <c r="B23" s="3"/>
      <c r="C23" s="3"/>
      <c r="D23" s="3"/>
    </row>
    <row r="24" spans="1:5">
      <c r="A24" s="2" t="s">
        <v>7</v>
      </c>
      <c r="B24" s="4">
        <f>SUM(B19:B22)</f>
        <v>111800</v>
      </c>
      <c r="C24" s="4"/>
      <c r="D24" s="4">
        <f>SUM(D19:D22)</f>
        <v>211300</v>
      </c>
    </row>
    <row r="25" spans="1:5">
      <c r="B25" s="3"/>
      <c r="C25" s="3"/>
      <c r="D25" s="3"/>
    </row>
    <row r="26" spans="1:5">
      <c r="A26" t="s">
        <v>8</v>
      </c>
      <c r="B26" s="3">
        <v>278</v>
      </c>
      <c r="C26" s="3"/>
      <c r="D26" s="3">
        <v>584</v>
      </c>
    </row>
    <row r="29" spans="1:5">
      <c r="B29" s="2" t="s">
        <v>5</v>
      </c>
      <c r="C29" s="2" t="s">
        <v>3</v>
      </c>
      <c r="D29" s="2" t="s">
        <v>6</v>
      </c>
      <c r="E29" s="2" t="s">
        <v>0</v>
      </c>
    </row>
    <row r="31" spans="1:5">
      <c r="A31" s="2" t="s">
        <v>1</v>
      </c>
      <c r="B31" s="2">
        <v>16.5</v>
      </c>
      <c r="C31" s="2"/>
      <c r="D31" s="2">
        <v>30.3</v>
      </c>
    </row>
    <row r="33" spans="1:4">
      <c r="A33" s="2" t="s">
        <v>4</v>
      </c>
      <c r="D33">
        <v>55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F22" sqref="F22"/>
    </sheetView>
  </sheetViews>
  <sheetFormatPr baseColWidth="10" defaultRowHeight="15" x14ac:dyDescent="0"/>
  <sheetData>
    <row r="1" spans="1:5">
      <c r="A1" t="s">
        <v>2</v>
      </c>
    </row>
    <row r="2" spans="1:5">
      <c r="A2" s="2" t="s">
        <v>18</v>
      </c>
    </row>
    <row r="5" spans="1:5">
      <c r="A5" s="2" t="s">
        <v>17</v>
      </c>
      <c r="B5" s="1">
        <v>41153</v>
      </c>
      <c r="C5" s="1">
        <v>41334</v>
      </c>
      <c r="D5" s="1">
        <v>41518</v>
      </c>
      <c r="E5" s="1">
        <v>41699</v>
      </c>
    </row>
    <row r="7" spans="1:5">
      <c r="A7" t="s">
        <v>9</v>
      </c>
      <c r="B7" s="3"/>
      <c r="C7" s="3"/>
      <c r="D7" s="3">
        <v>8800</v>
      </c>
    </row>
    <row r="9" spans="1:5">
      <c r="A9" s="2" t="s">
        <v>15</v>
      </c>
    </row>
    <row r="10" spans="1:5">
      <c r="A10" t="s">
        <v>11</v>
      </c>
      <c r="B10" s="7">
        <f>B19/D19*D10</f>
        <v>16.017192982456137</v>
      </c>
      <c r="D10" s="5">
        <v>23.9</v>
      </c>
    </row>
    <row r="11" spans="1:5">
      <c r="A11" t="s">
        <v>12</v>
      </c>
      <c r="B11" s="7">
        <f>B20/D20*D11</f>
        <v>12.408343868520859</v>
      </c>
      <c r="D11" s="5">
        <v>30.2</v>
      </c>
    </row>
    <row r="12" spans="1:5">
      <c r="A12" t="s">
        <v>13</v>
      </c>
      <c r="B12" s="7">
        <f>B21/D21*D12</f>
        <v>5.1169435215946839</v>
      </c>
      <c r="D12" s="5">
        <v>10.199999999999999</v>
      </c>
    </row>
    <row r="13" spans="1:5">
      <c r="A13" t="s">
        <v>14</v>
      </c>
      <c r="B13" s="7">
        <f>B22/D22*D13</f>
        <v>2.6186746987951808</v>
      </c>
      <c r="D13" s="5">
        <v>6.3</v>
      </c>
    </row>
    <row r="14" spans="1:5">
      <c r="A14" s="2" t="s">
        <v>10</v>
      </c>
      <c r="B14" s="8">
        <f>SUM(B10:B13)</f>
        <v>36.161155071366863</v>
      </c>
      <c r="D14" s="6">
        <f>SUM(D10:D13)</f>
        <v>70.599999999999994</v>
      </c>
    </row>
    <row r="18" spans="1:4">
      <c r="A18" s="2" t="s">
        <v>7</v>
      </c>
    </row>
    <row r="19" spans="1:4">
      <c r="A19" t="s">
        <v>11</v>
      </c>
      <c r="B19" s="3">
        <v>57300</v>
      </c>
      <c r="C19" s="3"/>
      <c r="D19" s="3">
        <v>85500</v>
      </c>
    </row>
    <row r="20" spans="1:4">
      <c r="A20" t="s">
        <v>12</v>
      </c>
      <c r="B20" s="3">
        <v>32500</v>
      </c>
      <c r="C20" s="3"/>
      <c r="D20" s="3">
        <v>79100</v>
      </c>
    </row>
    <row r="21" spans="1:4">
      <c r="A21" t="s">
        <v>13</v>
      </c>
      <c r="B21" s="3">
        <v>15100</v>
      </c>
      <c r="C21" s="3"/>
      <c r="D21" s="3">
        <v>30100</v>
      </c>
    </row>
    <row r="22" spans="1:4">
      <c r="A22" t="s">
        <v>14</v>
      </c>
      <c r="B22" s="3">
        <v>6900</v>
      </c>
      <c r="C22" s="3"/>
      <c r="D22" s="3">
        <v>16600</v>
      </c>
    </row>
    <row r="23" spans="1:4">
      <c r="B23" s="3"/>
      <c r="C23" s="3"/>
      <c r="D23" s="3"/>
    </row>
    <row r="24" spans="1:4">
      <c r="A24" s="2" t="s">
        <v>7</v>
      </c>
      <c r="B24" s="4">
        <f>SUM(B19:B22)</f>
        <v>111800</v>
      </c>
      <c r="C24" s="4"/>
      <c r="D24" s="4">
        <f>SUM(D19:D22)</f>
        <v>211300</v>
      </c>
    </row>
    <row r="27" spans="1:4">
      <c r="A27" s="2" t="s">
        <v>21</v>
      </c>
    </row>
    <row r="28" spans="1:4">
      <c r="A28" s="9" t="s">
        <v>11</v>
      </c>
      <c r="B28" s="7">
        <f>(B10)/B19*1000000</f>
        <v>279.53216374268999</v>
      </c>
      <c r="C28" s="9"/>
      <c r="D28" s="7">
        <f>(D10)/D19*1000000</f>
        <v>279.53216374269005</v>
      </c>
    </row>
    <row r="29" spans="1:4">
      <c r="A29" s="9" t="s">
        <v>12</v>
      </c>
      <c r="B29" s="7">
        <f t="shared" ref="B29:D31" si="0">(B11)/B20*1000000</f>
        <v>381.79519595448795</v>
      </c>
      <c r="C29" s="9"/>
      <c r="D29" s="7">
        <f t="shared" si="0"/>
        <v>381.79519595448795</v>
      </c>
    </row>
    <row r="30" spans="1:4">
      <c r="A30" s="9" t="s">
        <v>13</v>
      </c>
      <c r="B30" s="7">
        <f t="shared" si="0"/>
        <v>338.87043189368768</v>
      </c>
      <c r="C30" s="9"/>
      <c r="D30" s="7">
        <f t="shared" si="0"/>
        <v>338.87043189368774</v>
      </c>
    </row>
    <row r="31" spans="1:4">
      <c r="A31" s="9" t="s">
        <v>14</v>
      </c>
      <c r="B31" s="7">
        <f t="shared" si="0"/>
        <v>379.51807228915663</v>
      </c>
      <c r="C31" s="9"/>
      <c r="D31" s="7">
        <f t="shared" si="0"/>
        <v>379.51807228915663</v>
      </c>
    </row>
    <row r="32" spans="1:4">
      <c r="A32" s="9" t="s">
        <v>19</v>
      </c>
      <c r="B32" s="8">
        <f>(B14/B24)*1000000</f>
        <v>323.44503641651932</v>
      </c>
      <c r="C32" s="10"/>
      <c r="D32" s="8">
        <f>(D14/D24)*1000000</f>
        <v>334.12210127780401</v>
      </c>
    </row>
    <row r="34" spans="1:5">
      <c r="A34" t="s">
        <v>8</v>
      </c>
      <c r="B34" s="3">
        <v>278</v>
      </c>
      <c r="C34" s="3"/>
      <c r="D34" s="3">
        <v>584</v>
      </c>
    </row>
    <row r="37" spans="1:5">
      <c r="B37" s="2" t="s">
        <v>5</v>
      </c>
      <c r="C37" s="2" t="s">
        <v>3</v>
      </c>
      <c r="D37" s="2" t="s">
        <v>6</v>
      </c>
      <c r="E37" s="2" t="s">
        <v>0</v>
      </c>
    </row>
    <row r="39" spans="1:5">
      <c r="A39" s="2" t="s">
        <v>1</v>
      </c>
      <c r="B39" s="2">
        <v>16.5</v>
      </c>
      <c r="C39" s="2"/>
      <c r="D39" s="2">
        <v>30.3</v>
      </c>
    </row>
    <row r="41" spans="1:5">
      <c r="A41" s="2" t="s">
        <v>4</v>
      </c>
      <c r="D41">
        <v>55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I31" sqref="I31"/>
    </sheetView>
  </sheetViews>
  <sheetFormatPr baseColWidth="10" defaultRowHeight="15" x14ac:dyDescent="0"/>
  <sheetData>
    <row r="1" spans="1:17">
      <c r="A1" t="s">
        <v>2</v>
      </c>
    </row>
    <row r="2" spans="1:17">
      <c r="A2" s="2" t="s">
        <v>18</v>
      </c>
    </row>
    <row r="5" spans="1:17">
      <c r="A5" s="2" t="s">
        <v>17</v>
      </c>
      <c r="B5" s="1">
        <v>41153</v>
      </c>
      <c r="C5" s="1">
        <v>41334</v>
      </c>
      <c r="D5" s="1">
        <v>41518</v>
      </c>
      <c r="E5" s="1">
        <v>41699</v>
      </c>
      <c r="F5" s="1">
        <v>41883</v>
      </c>
      <c r="G5" s="1">
        <v>42064</v>
      </c>
      <c r="H5" s="1">
        <v>42248</v>
      </c>
      <c r="I5" s="1">
        <v>42430</v>
      </c>
      <c r="J5" s="1">
        <v>42614</v>
      </c>
      <c r="K5" s="1">
        <v>42795</v>
      </c>
      <c r="L5" s="1">
        <v>42979</v>
      </c>
      <c r="M5" s="1">
        <v>43160</v>
      </c>
      <c r="N5" s="1">
        <v>43344</v>
      </c>
      <c r="O5" s="1">
        <v>43525</v>
      </c>
      <c r="P5" s="1">
        <v>43709</v>
      </c>
      <c r="Q5" s="1">
        <v>43891</v>
      </c>
    </row>
    <row r="7" spans="1:17">
      <c r="A7" t="s">
        <v>9</v>
      </c>
      <c r="B7" s="3"/>
      <c r="C7" s="3"/>
      <c r="D7" s="3">
        <v>8800</v>
      </c>
    </row>
    <row r="9" spans="1:17">
      <c r="A9" s="2" t="s">
        <v>15</v>
      </c>
    </row>
    <row r="10" spans="1:17">
      <c r="A10" t="s">
        <v>11</v>
      </c>
      <c r="B10" s="12">
        <f>B19/D19*D10</f>
        <v>16.017192982456137</v>
      </c>
      <c r="C10" s="5"/>
      <c r="D10" s="5">
        <v>23.9</v>
      </c>
      <c r="E10" s="5"/>
      <c r="F10" s="7">
        <f>D10/B10*D10</f>
        <v>35.662303664921467</v>
      </c>
      <c r="G10" s="5"/>
      <c r="H10" s="5"/>
      <c r="I10" s="5"/>
      <c r="J10" s="5"/>
      <c r="K10" s="5"/>
      <c r="L10" s="5"/>
      <c r="M10" s="5"/>
      <c r="N10" s="5"/>
      <c r="O10" s="5"/>
    </row>
    <row r="11" spans="1:17">
      <c r="A11" t="s">
        <v>12</v>
      </c>
      <c r="B11" s="12">
        <f>B20/D20*D11</f>
        <v>12.408343868520859</v>
      </c>
      <c r="C11" s="5"/>
      <c r="D11" s="5">
        <v>30.2</v>
      </c>
      <c r="E11" s="5"/>
      <c r="F11" s="7">
        <f t="shared" ref="F11:F14" si="0">D11/B11*D11</f>
        <v>73.502153846153846</v>
      </c>
      <c r="G11" s="5"/>
      <c r="H11" s="5"/>
      <c r="I11" s="5"/>
      <c r="J11" s="5"/>
      <c r="K11" s="5"/>
      <c r="L11" s="5"/>
      <c r="M11" s="5"/>
      <c r="N11" s="5"/>
      <c r="O11" s="5"/>
    </row>
    <row r="12" spans="1:17">
      <c r="A12" t="s">
        <v>13</v>
      </c>
      <c r="B12" s="12">
        <f>B21/D21*D12</f>
        <v>5.1169435215946839</v>
      </c>
      <c r="C12" s="5"/>
      <c r="D12" s="5">
        <v>10.199999999999999</v>
      </c>
      <c r="E12" s="5"/>
      <c r="F12" s="7">
        <f t="shared" si="0"/>
        <v>20.332450331125827</v>
      </c>
      <c r="G12" s="5"/>
      <c r="H12" s="5"/>
      <c r="I12" s="5"/>
      <c r="J12" s="5"/>
      <c r="K12" s="5"/>
      <c r="L12" s="5"/>
      <c r="M12" s="5"/>
      <c r="N12" s="5"/>
      <c r="O12" s="5"/>
    </row>
    <row r="13" spans="1:17">
      <c r="A13" t="s">
        <v>14</v>
      </c>
      <c r="B13" s="12">
        <f>B22/D22*D13</f>
        <v>2.6186746987951808</v>
      </c>
      <c r="C13" s="5"/>
      <c r="D13" s="5">
        <v>6.3</v>
      </c>
      <c r="E13" s="5"/>
      <c r="F13" s="7">
        <f t="shared" si="0"/>
        <v>15.156521739130435</v>
      </c>
      <c r="G13" s="5"/>
      <c r="H13" s="5"/>
      <c r="I13" s="5"/>
      <c r="J13" s="5"/>
      <c r="K13" s="5"/>
      <c r="L13" s="5"/>
      <c r="M13" s="5"/>
      <c r="N13" s="5"/>
      <c r="O13" s="5"/>
    </row>
    <row r="14" spans="1:17">
      <c r="A14" s="2" t="s">
        <v>10</v>
      </c>
      <c r="B14" s="13">
        <f>SUM(B10:B13)</f>
        <v>36.161155071366863</v>
      </c>
      <c r="C14" s="5"/>
      <c r="D14" s="6">
        <f>SUM(D10:D13)</f>
        <v>70.599999999999994</v>
      </c>
      <c r="E14" s="5"/>
      <c r="F14" s="8">
        <f t="shared" si="0"/>
        <v>137.8374111712686</v>
      </c>
      <c r="G14" s="5"/>
      <c r="H14" s="5"/>
      <c r="I14" s="5"/>
      <c r="J14" s="5"/>
      <c r="K14" s="5"/>
      <c r="L14" s="5"/>
      <c r="M14" s="5"/>
      <c r="N14" s="5"/>
      <c r="O14" s="5"/>
    </row>
    <row r="15" spans="1:17">
      <c r="B15" s="11"/>
      <c r="C15" s="5"/>
      <c r="D15" s="5">
        <f>D14/B14</f>
        <v>1.9523712630491306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>
      <c r="B16" s="1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>
      <c r="A18" s="2" t="s">
        <v>7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>
      <c r="A19" t="s">
        <v>11</v>
      </c>
      <c r="B19" s="3">
        <v>57300</v>
      </c>
      <c r="C19" s="5"/>
      <c r="D19" s="3">
        <v>85500</v>
      </c>
      <c r="E19" s="5"/>
      <c r="F19" s="7">
        <f>D19/B19*D19</f>
        <v>127578.53403141361</v>
      </c>
      <c r="G19" s="5"/>
      <c r="H19" s="5"/>
      <c r="I19" s="5"/>
      <c r="J19" s="5"/>
      <c r="K19" s="5"/>
      <c r="L19" s="5"/>
      <c r="M19" s="5"/>
      <c r="N19" s="5"/>
      <c r="O19" s="5"/>
    </row>
    <row r="20" spans="1:15">
      <c r="A20" t="s">
        <v>12</v>
      </c>
      <c r="B20" s="3">
        <v>32500</v>
      </c>
      <c r="C20" s="5"/>
      <c r="D20" s="3">
        <v>79100</v>
      </c>
      <c r="E20" s="5"/>
      <c r="F20" s="7">
        <f t="shared" ref="F20:F24" si="1">D20/B20*D20</f>
        <v>192517.23076923078</v>
      </c>
      <c r="G20" s="5"/>
      <c r="H20" s="5"/>
      <c r="I20" s="5"/>
      <c r="J20" s="5"/>
      <c r="K20" s="5"/>
      <c r="L20" s="5"/>
      <c r="M20" s="5"/>
      <c r="N20" s="5"/>
      <c r="O20" s="5"/>
    </row>
    <row r="21" spans="1:15">
      <c r="A21" t="s">
        <v>13</v>
      </c>
      <c r="B21" s="3">
        <v>15100</v>
      </c>
      <c r="C21" s="5"/>
      <c r="D21" s="3">
        <v>30100</v>
      </c>
      <c r="E21" s="5"/>
      <c r="F21" s="7">
        <f t="shared" si="1"/>
        <v>60000.662251655631</v>
      </c>
      <c r="G21" s="5"/>
      <c r="H21" s="5"/>
      <c r="I21" s="5"/>
      <c r="J21" s="5"/>
      <c r="K21" s="5"/>
      <c r="L21" s="5"/>
      <c r="M21" s="5"/>
      <c r="N21" s="5"/>
      <c r="O21" s="5"/>
    </row>
    <row r="22" spans="1:15">
      <c r="A22" t="s">
        <v>14</v>
      </c>
      <c r="B22" s="3">
        <v>6900</v>
      </c>
      <c r="C22" s="5"/>
      <c r="D22" s="3">
        <v>16600</v>
      </c>
      <c r="E22" s="5"/>
      <c r="F22" s="7">
        <f t="shared" si="1"/>
        <v>39936.231884057968</v>
      </c>
      <c r="G22" s="5"/>
      <c r="H22" s="5"/>
      <c r="I22" s="5"/>
      <c r="J22" s="5"/>
      <c r="K22" s="5"/>
      <c r="L22" s="5"/>
      <c r="M22" s="5"/>
      <c r="N22" s="5"/>
      <c r="O22" s="5"/>
    </row>
    <row r="23" spans="1:15">
      <c r="B23" s="3"/>
      <c r="C23" s="5"/>
      <c r="D23" s="3"/>
      <c r="E23" s="5"/>
      <c r="F23" s="8"/>
      <c r="G23" s="5"/>
      <c r="H23" s="5"/>
      <c r="I23" s="5"/>
      <c r="J23" s="5"/>
      <c r="K23" s="5"/>
      <c r="L23" s="5"/>
      <c r="M23" s="5"/>
      <c r="N23" s="5"/>
      <c r="O23" s="5"/>
    </row>
    <row r="24" spans="1:15">
      <c r="A24" s="2" t="s">
        <v>7</v>
      </c>
      <c r="B24" s="4">
        <f>SUM(B19:B22)</f>
        <v>111800</v>
      </c>
      <c r="C24" s="6"/>
      <c r="D24" s="4">
        <f>SUM(D19:D22)</f>
        <v>211300</v>
      </c>
      <c r="E24" s="5"/>
      <c r="F24" s="8">
        <f t="shared" si="1"/>
        <v>399353.22003577813</v>
      </c>
      <c r="G24" s="5"/>
      <c r="H24" s="5"/>
      <c r="I24" s="5"/>
      <c r="J24" s="5"/>
      <c r="K24" s="5"/>
      <c r="L24" s="5"/>
      <c r="M24" s="5"/>
      <c r="N24" s="5"/>
      <c r="O24" s="5"/>
    </row>
    <row r="25" spans="1:1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>
      <c r="A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>
      <c r="A28" s="11" t="s">
        <v>11</v>
      </c>
      <c r="B28" s="12">
        <f>(B10)/B19*1000000</f>
        <v>279.53216374268999</v>
      </c>
      <c r="C28" s="12"/>
      <c r="D28" s="12">
        <f>(D10)/D19*1000000</f>
        <v>279.53216374269005</v>
      </c>
      <c r="E28" s="5"/>
      <c r="F28" s="7">
        <f>(F10)/F19*1000000</f>
        <v>279.53216374269005</v>
      </c>
      <c r="G28" s="5"/>
      <c r="H28" s="5"/>
      <c r="I28" s="5"/>
      <c r="J28" s="5"/>
      <c r="K28" s="5"/>
      <c r="L28" s="5"/>
      <c r="M28" s="5"/>
      <c r="N28" s="5"/>
      <c r="O28" s="5"/>
    </row>
    <row r="29" spans="1:15">
      <c r="A29" s="11" t="s">
        <v>12</v>
      </c>
      <c r="B29" s="12">
        <f t="shared" ref="B29:D31" si="2">(B11)/B20*1000000</f>
        <v>381.79519595448795</v>
      </c>
      <c r="C29" s="12"/>
      <c r="D29" s="12">
        <f t="shared" si="2"/>
        <v>381.79519595448795</v>
      </c>
      <c r="E29" s="5"/>
      <c r="F29" s="7">
        <f t="shared" ref="F29" si="3">(F11)/F20*1000000</f>
        <v>381.79519595448795</v>
      </c>
      <c r="G29" s="5"/>
      <c r="H29" s="5"/>
      <c r="I29" s="5"/>
      <c r="J29" s="5"/>
      <c r="K29" s="5"/>
      <c r="L29" s="5"/>
      <c r="M29" s="5"/>
      <c r="N29" s="5"/>
      <c r="O29" s="5"/>
    </row>
    <row r="30" spans="1:15">
      <c r="A30" s="11" t="s">
        <v>13</v>
      </c>
      <c r="B30" s="12">
        <f t="shared" si="2"/>
        <v>338.87043189368768</v>
      </c>
      <c r="C30" s="12"/>
      <c r="D30" s="12">
        <f t="shared" si="2"/>
        <v>338.87043189368774</v>
      </c>
      <c r="E30" s="5"/>
      <c r="F30" s="7">
        <f t="shared" ref="F30" si="4">(F12)/F21*1000000</f>
        <v>338.87043189368768</v>
      </c>
      <c r="G30" s="5"/>
      <c r="H30" s="5"/>
      <c r="I30" s="5"/>
      <c r="J30" s="5"/>
      <c r="K30" s="5"/>
      <c r="L30" s="5"/>
      <c r="M30" s="5"/>
      <c r="N30" s="5"/>
      <c r="O30" s="5"/>
    </row>
    <row r="31" spans="1:15">
      <c r="A31" s="11" t="s">
        <v>14</v>
      </c>
      <c r="B31" s="12">
        <f t="shared" si="2"/>
        <v>379.51807228915663</v>
      </c>
      <c r="C31" s="12"/>
      <c r="D31" s="12">
        <f t="shared" si="2"/>
        <v>379.51807228915663</v>
      </c>
      <c r="E31" s="5"/>
      <c r="F31" s="7">
        <f t="shared" ref="F31" si="5">(F13)/F22*1000000</f>
        <v>379.51807228915669</v>
      </c>
      <c r="G31" s="5"/>
      <c r="H31" s="5"/>
      <c r="I31" s="5"/>
      <c r="J31" s="5"/>
      <c r="K31" s="5"/>
      <c r="L31" s="5"/>
      <c r="M31" s="5"/>
      <c r="N31" s="5"/>
      <c r="O31" s="5"/>
    </row>
    <row r="32" spans="1:15">
      <c r="A32" s="11" t="s">
        <v>19</v>
      </c>
      <c r="B32" s="13">
        <f>(B14/B24)*1000000</f>
        <v>323.44503641651932</v>
      </c>
      <c r="C32" s="13"/>
      <c r="D32" s="13">
        <f>(D14/D24)*1000000</f>
        <v>334.12210127780401</v>
      </c>
      <c r="E32" s="5"/>
      <c r="F32" s="8">
        <f>(F14/F24)*1000000</f>
        <v>345.15162081056894</v>
      </c>
      <c r="G32" s="5"/>
      <c r="H32" s="5"/>
      <c r="I32" s="5"/>
      <c r="J32" s="5"/>
      <c r="K32" s="5"/>
      <c r="L32" s="5"/>
      <c r="M32" s="5"/>
      <c r="N32" s="5"/>
      <c r="O32" s="5"/>
    </row>
    <row r="33" spans="1:1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t="s">
        <v>8</v>
      </c>
      <c r="B34" s="3">
        <v>278</v>
      </c>
      <c r="C34" s="5"/>
      <c r="D34" s="5">
        <v>584</v>
      </c>
      <c r="E34" s="5"/>
      <c r="F34" s="7">
        <f t="shared" ref="F34" si="6">D34/B34*D34</f>
        <v>1226.8201438848919</v>
      </c>
      <c r="G34" s="5"/>
      <c r="H34" s="5"/>
      <c r="I34" s="5"/>
      <c r="J34" s="5"/>
      <c r="K34" s="5"/>
      <c r="L34" s="5"/>
      <c r="M34" s="5"/>
      <c r="N34" s="5"/>
      <c r="O34" s="5"/>
    </row>
    <row r="35" spans="1:1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7" spans="1:15">
      <c r="B37" s="2" t="s">
        <v>5</v>
      </c>
      <c r="C37" s="2" t="s">
        <v>3</v>
      </c>
      <c r="D37" s="2" t="s">
        <v>6</v>
      </c>
      <c r="E37" s="2" t="s">
        <v>0</v>
      </c>
    </row>
    <row r="38" spans="1:15">
      <c r="A38" t="s">
        <v>22</v>
      </c>
      <c r="D38" s="17">
        <f>D14/B14*B41</f>
        <v>32.214125840310658</v>
      </c>
      <c r="F38" s="17">
        <f>F14/D14*D41</f>
        <v>59.156849270388655</v>
      </c>
    </row>
    <row r="39" spans="1:15">
      <c r="A39" t="s">
        <v>23</v>
      </c>
      <c r="D39" s="9">
        <v>0.9</v>
      </c>
      <c r="F39" s="9">
        <v>0.9</v>
      </c>
    </row>
    <row r="40" spans="1:15">
      <c r="A40" t="s">
        <v>24</v>
      </c>
      <c r="D40" s="17">
        <f>D38*D39</f>
        <v>28.992713256279593</v>
      </c>
      <c r="F40" s="17">
        <f>F41</f>
        <v>53.241164343349787</v>
      </c>
    </row>
    <row r="41" spans="1:15">
      <c r="A41" s="2" t="s">
        <v>1</v>
      </c>
      <c r="B41" s="2">
        <v>16.5</v>
      </c>
      <c r="C41" s="2"/>
      <c r="D41" s="2">
        <v>30.3</v>
      </c>
      <c r="F41" s="17">
        <f>F38*F39</f>
        <v>53.241164343349787</v>
      </c>
    </row>
    <row r="42" spans="1:15">
      <c r="D42" s="5">
        <f>D41/B41</f>
        <v>1.8363636363636364</v>
      </c>
    </row>
    <row r="45" spans="1:15">
      <c r="A45" s="2" t="s">
        <v>4</v>
      </c>
      <c r="D45">
        <v>55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J19" sqref="J19"/>
    </sheetView>
  </sheetViews>
  <sheetFormatPr baseColWidth="10" defaultRowHeight="15" x14ac:dyDescent="0"/>
  <sheetData>
    <row r="1" spans="1:17">
      <c r="A1" t="s">
        <v>2</v>
      </c>
    </row>
    <row r="2" spans="1:17">
      <c r="A2" s="2" t="s">
        <v>18</v>
      </c>
    </row>
    <row r="5" spans="1:17">
      <c r="A5" s="2" t="s">
        <v>17</v>
      </c>
      <c r="B5" s="1">
        <v>41153</v>
      </c>
      <c r="C5" s="1">
        <v>41334</v>
      </c>
      <c r="D5" s="1">
        <v>41518</v>
      </c>
      <c r="E5" s="1">
        <v>41699</v>
      </c>
      <c r="F5" s="1">
        <v>41883</v>
      </c>
      <c r="G5" s="1">
        <v>42064</v>
      </c>
      <c r="H5" s="1">
        <v>42248</v>
      </c>
      <c r="I5" s="1">
        <v>42430</v>
      </c>
      <c r="J5" s="1">
        <v>42614</v>
      </c>
      <c r="K5" s="1">
        <v>42795</v>
      </c>
      <c r="L5" s="1">
        <v>42979</v>
      </c>
      <c r="M5" s="1">
        <v>43160</v>
      </c>
      <c r="N5" s="1">
        <v>43344</v>
      </c>
      <c r="O5" s="1">
        <v>43525</v>
      </c>
      <c r="P5" s="1">
        <v>43709</v>
      </c>
      <c r="Q5" s="1">
        <v>43891</v>
      </c>
    </row>
    <row r="7" spans="1:17">
      <c r="A7" t="s">
        <v>9</v>
      </c>
      <c r="B7" s="3"/>
      <c r="C7" s="3"/>
      <c r="D7" s="3">
        <v>8800</v>
      </c>
    </row>
    <row r="9" spans="1:17">
      <c r="A9" s="2" t="s">
        <v>15</v>
      </c>
    </row>
    <row r="10" spans="1:17">
      <c r="A10" t="s">
        <v>11</v>
      </c>
      <c r="B10" s="12">
        <f>B19/D19*D10</f>
        <v>16.017192982456137</v>
      </c>
      <c r="C10" s="5"/>
      <c r="D10" s="5">
        <v>23.9</v>
      </c>
      <c r="E10" s="5"/>
      <c r="F10" s="7">
        <f>D10/B10*D10</f>
        <v>35.662303664921467</v>
      </c>
      <c r="G10" s="5"/>
      <c r="H10" s="5"/>
      <c r="I10" s="5"/>
      <c r="J10" s="5"/>
      <c r="K10" s="5"/>
      <c r="L10" s="5"/>
      <c r="M10" s="5"/>
      <c r="N10" s="5"/>
      <c r="O10" s="5"/>
    </row>
    <row r="11" spans="1:17">
      <c r="A11" t="s">
        <v>12</v>
      </c>
      <c r="B11" s="12">
        <f>B20/D20*D11</f>
        <v>12.408343868520859</v>
      </c>
      <c r="C11" s="5"/>
      <c r="D11" s="5">
        <v>30.2</v>
      </c>
      <c r="E11" s="5"/>
      <c r="F11" s="7">
        <f t="shared" ref="F11:F14" si="0">D11/B11*D11</f>
        <v>73.502153846153846</v>
      </c>
      <c r="G11" s="5"/>
      <c r="H11" s="5"/>
      <c r="I11" s="5"/>
      <c r="J11" s="5"/>
      <c r="K11" s="5"/>
      <c r="L11" s="5"/>
      <c r="M11" s="5"/>
      <c r="N11" s="5"/>
      <c r="O11" s="5"/>
    </row>
    <row r="12" spans="1:17">
      <c r="A12" t="s">
        <v>13</v>
      </c>
      <c r="B12" s="12">
        <f>B21/D21*D12</f>
        <v>5.1169435215946839</v>
      </c>
      <c r="C12" s="5"/>
      <c r="D12" s="5">
        <v>10.199999999999999</v>
      </c>
      <c r="E12" s="5"/>
      <c r="F12" s="7">
        <f t="shared" si="0"/>
        <v>20.332450331125827</v>
      </c>
      <c r="G12" s="5"/>
      <c r="H12" s="5"/>
      <c r="I12" s="5"/>
      <c r="J12" s="5"/>
      <c r="K12" s="5"/>
      <c r="L12" s="5"/>
      <c r="M12" s="5"/>
      <c r="N12" s="5"/>
      <c r="O12" s="5"/>
    </row>
    <row r="13" spans="1:17">
      <c r="A13" t="s">
        <v>14</v>
      </c>
      <c r="B13" s="12">
        <f>B22/D22*D13</f>
        <v>2.6186746987951808</v>
      </c>
      <c r="C13" s="5"/>
      <c r="D13" s="5">
        <v>6.3</v>
      </c>
      <c r="E13" s="5"/>
      <c r="F13" s="7">
        <f t="shared" si="0"/>
        <v>15.156521739130435</v>
      </c>
      <c r="G13" s="5"/>
      <c r="H13" s="5"/>
      <c r="I13" s="5"/>
      <c r="J13" s="5"/>
      <c r="K13" s="5"/>
      <c r="L13" s="5"/>
      <c r="M13" s="5"/>
      <c r="N13" s="5"/>
      <c r="O13" s="5"/>
    </row>
    <row r="14" spans="1:17">
      <c r="A14" s="2" t="s">
        <v>10</v>
      </c>
      <c r="B14" s="13">
        <f>SUM(B10:B13)</f>
        <v>36.161155071366863</v>
      </c>
      <c r="C14" s="5"/>
      <c r="D14" s="6">
        <f>SUM(D10:D13)</f>
        <v>70.599999999999994</v>
      </c>
      <c r="E14" s="5"/>
      <c r="F14" s="8">
        <f t="shared" si="0"/>
        <v>137.8374111712686</v>
      </c>
      <c r="G14" s="5"/>
      <c r="H14" s="5"/>
      <c r="I14" s="5"/>
      <c r="J14" s="5"/>
      <c r="K14" s="5"/>
      <c r="L14" s="5"/>
      <c r="M14" s="5"/>
      <c r="N14" s="5"/>
      <c r="O14" s="5"/>
    </row>
    <row r="15" spans="1:17">
      <c r="B15" s="11"/>
      <c r="C15" s="5"/>
      <c r="D15" s="5">
        <f>D14/B14</f>
        <v>1.9523712630491306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>
      <c r="B16" s="1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>
      <c r="A18" s="2" t="s">
        <v>7</v>
      </c>
      <c r="C18" s="5"/>
      <c r="D18" s="5"/>
      <c r="E18" s="5"/>
      <c r="F18" s="5"/>
      <c r="G18" s="5"/>
      <c r="H18" s="5"/>
      <c r="I18" s="5"/>
      <c r="J18" s="19">
        <f>J19</f>
        <v>1.0339137024446885</v>
      </c>
      <c r="K18" s="5"/>
      <c r="L18" s="5"/>
      <c r="M18" s="5"/>
      <c r="N18" s="5"/>
      <c r="O18" s="5"/>
    </row>
    <row r="19" spans="1:15">
      <c r="A19" t="s">
        <v>11</v>
      </c>
      <c r="B19" s="3">
        <v>57300</v>
      </c>
      <c r="C19" s="5"/>
      <c r="D19" s="3">
        <v>85500</v>
      </c>
      <c r="E19" s="5"/>
      <c r="F19" s="7">
        <f>D19/B19*D19</f>
        <v>127578.53403141361</v>
      </c>
      <c r="G19" s="5"/>
      <c r="H19" s="5"/>
      <c r="I19" s="5">
        <f>D19/B19</f>
        <v>1.4921465968586387</v>
      </c>
      <c r="J19" s="19">
        <f>I19^(1/12)</f>
        <v>1.0339137024446885</v>
      </c>
      <c r="K19" s="5"/>
      <c r="L19" s="5"/>
      <c r="M19" s="5"/>
      <c r="N19" s="5"/>
      <c r="O19" s="5"/>
    </row>
    <row r="20" spans="1:15">
      <c r="A20" t="s">
        <v>12</v>
      </c>
      <c r="B20" s="3">
        <v>32500</v>
      </c>
      <c r="C20" s="5"/>
      <c r="D20" s="3">
        <v>79100</v>
      </c>
      <c r="E20" s="5"/>
      <c r="F20" s="7">
        <f t="shared" ref="F20:F24" si="1">D20/B20*D20</f>
        <v>192517.23076923078</v>
      </c>
      <c r="G20" s="5"/>
      <c r="H20" s="5"/>
      <c r="I20" s="5"/>
      <c r="J20" s="5"/>
      <c r="K20" s="5"/>
      <c r="L20" s="5"/>
      <c r="M20" s="5"/>
      <c r="N20" s="5"/>
      <c r="O20" s="5"/>
    </row>
    <row r="21" spans="1:15">
      <c r="A21" t="s">
        <v>13</v>
      </c>
      <c r="B21" s="3">
        <v>15100</v>
      </c>
      <c r="C21" s="5"/>
      <c r="D21" s="3">
        <v>30100</v>
      </c>
      <c r="E21" s="5"/>
      <c r="F21" s="7">
        <f t="shared" si="1"/>
        <v>60000.662251655631</v>
      </c>
      <c r="G21" s="5"/>
      <c r="H21" s="20">
        <v>41518</v>
      </c>
      <c r="I21" s="6">
        <f>B19</f>
        <v>57300</v>
      </c>
      <c r="J21" s="5"/>
      <c r="K21" s="5"/>
      <c r="L21" s="5"/>
      <c r="M21" s="5"/>
      <c r="N21" s="5"/>
      <c r="O21" s="5"/>
    </row>
    <row r="22" spans="1:15">
      <c r="A22" t="s">
        <v>14</v>
      </c>
      <c r="B22" s="3">
        <v>6900</v>
      </c>
      <c r="C22" s="5"/>
      <c r="D22" s="3">
        <v>16600</v>
      </c>
      <c r="E22" s="5"/>
      <c r="F22" s="7">
        <f t="shared" si="1"/>
        <v>39936.231884057968</v>
      </c>
      <c r="G22" s="5"/>
      <c r="H22" s="20">
        <v>41548</v>
      </c>
      <c r="I22" s="5">
        <f>I21*$J$19</f>
        <v>59243.255150080651</v>
      </c>
      <c r="J22" s="22">
        <f>I22/I21-1</f>
        <v>3.3913702444688498E-2</v>
      </c>
      <c r="K22" s="5"/>
      <c r="L22" s="5"/>
      <c r="M22" s="5"/>
      <c r="N22" s="5"/>
      <c r="O22" s="5"/>
    </row>
    <row r="23" spans="1:15">
      <c r="B23" s="3"/>
      <c r="C23" s="5"/>
      <c r="D23" s="3"/>
      <c r="E23" s="5"/>
      <c r="F23" s="8"/>
      <c r="G23" s="5"/>
      <c r="H23" s="20">
        <v>41579</v>
      </c>
      <c r="I23" s="5">
        <f t="shared" ref="I23:I33" si="2">I22*$J$19</f>
        <v>61252.413277095249</v>
      </c>
      <c r="J23" s="5"/>
      <c r="K23" s="5"/>
      <c r="L23" s="5"/>
      <c r="M23" s="5"/>
      <c r="N23" s="5"/>
      <c r="O23" s="5"/>
    </row>
    <row r="24" spans="1:15">
      <c r="A24" s="2" t="s">
        <v>7</v>
      </c>
      <c r="B24" s="4">
        <f>SUM(B19:B22)</f>
        <v>111800</v>
      </c>
      <c r="C24" s="6"/>
      <c r="D24" s="4">
        <f>SUM(D19:D22)</f>
        <v>211300</v>
      </c>
      <c r="E24" s="5"/>
      <c r="F24" s="8">
        <f t="shared" si="1"/>
        <v>399353.22003577813</v>
      </c>
      <c r="G24" s="5"/>
      <c r="H24" s="20">
        <v>41609</v>
      </c>
      <c r="I24" s="5">
        <f t="shared" si="2"/>
        <v>63329.709394993748</v>
      </c>
      <c r="J24" s="5"/>
      <c r="K24" s="5"/>
      <c r="L24" s="5"/>
      <c r="M24" s="5"/>
      <c r="N24" s="5"/>
      <c r="O24" s="5"/>
    </row>
    <row r="25" spans="1:15">
      <c r="C25" s="5"/>
      <c r="D25" s="5"/>
      <c r="E25" s="5"/>
      <c r="F25" s="5"/>
      <c r="G25" s="5"/>
      <c r="H25" s="20">
        <v>41640</v>
      </c>
      <c r="I25" s="5">
        <f t="shared" si="2"/>
        <v>65477.454315324161</v>
      </c>
      <c r="J25" s="5"/>
      <c r="K25" s="5"/>
      <c r="L25" s="5"/>
      <c r="M25" s="5"/>
      <c r="N25" s="5"/>
      <c r="O25" s="5"/>
    </row>
    <row r="26" spans="1:15">
      <c r="C26" s="5"/>
      <c r="D26" s="5"/>
      <c r="E26" s="5"/>
      <c r="F26" s="5"/>
      <c r="G26" s="5"/>
      <c r="H26" s="20">
        <v>41671</v>
      </c>
      <c r="I26" s="5">
        <f t="shared" si="2"/>
        <v>67698.037217809746</v>
      </c>
      <c r="J26" s="5"/>
      <c r="K26" s="5"/>
      <c r="L26" s="5"/>
      <c r="M26" s="5"/>
      <c r="N26" s="5"/>
      <c r="O26" s="5"/>
    </row>
    <row r="27" spans="1:15">
      <c r="A27" s="2" t="s">
        <v>21</v>
      </c>
      <c r="C27" s="5"/>
      <c r="D27" s="5"/>
      <c r="E27" s="5"/>
      <c r="F27" s="5"/>
      <c r="G27" s="5"/>
      <c r="H27" s="20">
        <v>41699</v>
      </c>
      <c r="I27" s="5">
        <f t="shared" si="2"/>
        <v>69993.92830810399</v>
      </c>
      <c r="J27" s="5"/>
      <c r="K27" s="5"/>
      <c r="L27" s="5"/>
      <c r="M27" s="5"/>
      <c r="N27" s="5"/>
      <c r="O27" s="5"/>
    </row>
    <row r="28" spans="1:15">
      <c r="A28" s="11" t="s">
        <v>11</v>
      </c>
      <c r="B28" s="12">
        <f>(B10)/B19*1000000</f>
        <v>279.53216374268999</v>
      </c>
      <c r="C28" s="12"/>
      <c r="D28" s="12">
        <f>(D10)/D19*1000000</f>
        <v>279.53216374269005</v>
      </c>
      <c r="E28" s="5"/>
      <c r="F28" s="7">
        <f>(F10)/F19*1000000</f>
        <v>279.53216374269005</v>
      </c>
      <c r="G28" s="5"/>
      <c r="H28" s="20">
        <v>41730</v>
      </c>
      <c r="I28" s="5">
        <f t="shared" si="2"/>
        <v>72367.681565679886</v>
      </c>
      <c r="J28" s="5"/>
      <c r="K28" s="5"/>
      <c r="L28" s="5"/>
      <c r="M28" s="5"/>
      <c r="N28" s="5"/>
      <c r="O28" s="5"/>
    </row>
    <row r="29" spans="1:15">
      <c r="A29" s="11" t="s">
        <v>12</v>
      </c>
      <c r="B29" s="12">
        <f t="shared" ref="B29:D31" si="3">(B11)/B20*1000000</f>
        <v>381.79519595448795</v>
      </c>
      <c r="C29" s="12"/>
      <c r="D29" s="12">
        <f t="shared" si="3"/>
        <v>381.79519595448795</v>
      </c>
      <c r="E29" s="5"/>
      <c r="F29" s="7">
        <f t="shared" ref="F29:F31" si="4">(F11)/F20*1000000</f>
        <v>381.79519595448795</v>
      </c>
      <c r="G29" s="5"/>
      <c r="H29" s="20">
        <v>41760</v>
      </c>
      <c r="I29" s="5">
        <f t="shared" si="2"/>
        <v>74821.937584910323</v>
      </c>
      <c r="J29" s="5"/>
      <c r="K29" s="5"/>
      <c r="L29" s="5"/>
      <c r="M29" s="5"/>
      <c r="N29" s="5"/>
      <c r="O29" s="5"/>
    </row>
    <row r="30" spans="1:15">
      <c r="A30" s="11" t="s">
        <v>13</v>
      </c>
      <c r="B30" s="12">
        <f t="shared" si="3"/>
        <v>338.87043189368768</v>
      </c>
      <c r="C30" s="12"/>
      <c r="D30" s="12">
        <f t="shared" si="3"/>
        <v>338.87043189368774</v>
      </c>
      <c r="E30" s="5"/>
      <c r="F30" s="7">
        <f t="shared" si="4"/>
        <v>338.87043189368768</v>
      </c>
      <c r="G30" s="5"/>
      <c r="H30" s="20">
        <v>41791</v>
      </c>
      <c r="I30" s="5">
        <f t="shared" si="2"/>
        <v>77359.426512500024</v>
      </c>
      <c r="J30" s="5"/>
      <c r="K30" s="5"/>
      <c r="L30" s="5"/>
      <c r="M30" s="5"/>
      <c r="N30" s="5"/>
      <c r="O30" s="5"/>
    </row>
    <row r="31" spans="1:15">
      <c r="A31" s="11" t="s">
        <v>14</v>
      </c>
      <c r="B31" s="12">
        <f t="shared" si="3"/>
        <v>379.51807228915663</v>
      </c>
      <c r="C31" s="12"/>
      <c r="D31" s="12">
        <f t="shared" si="3"/>
        <v>379.51807228915663</v>
      </c>
      <c r="E31" s="5"/>
      <c r="F31" s="7">
        <f t="shared" si="4"/>
        <v>379.51807228915669</v>
      </c>
      <c r="G31" s="5"/>
      <c r="H31" s="20">
        <v>41821</v>
      </c>
      <c r="I31" s="5">
        <f t="shared" si="2"/>
        <v>79982.971084536694</v>
      </c>
      <c r="J31" s="5"/>
      <c r="K31" s="5"/>
      <c r="L31" s="5"/>
      <c r="M31" s="5"/>
      <c r="N31" s="5"/>
      <c r="O31" s="5"/>
    </row>
    <row r="32" spans="1:15">
      <c r="A32" s="11" t="s">
        <v>19</v>
      </c>
      <c r="B32" s="13">
        <f>(B14/B24)*1000000</f>
        <v>323.44503641651932</v>
      </c>
      <c r="C32" s="13"/>
      <c r="D32" s="13">
        <f>(D14/D24)*1000000</f>
        <v>334.12210127780401</v>
      </c>
      <c r="E32" s="5"/>
      <c r="F32" s="8">
        <f>(F14/F24)*1000000</f>
        <v>345.15162081056894</v>
      </c>
      <c r="G32" s="5"/>
      <c r="H32" s="20">
        <v>41852</v>
      </c>
      <c r="I32" s="5">
        <f t="shared" si="2"/>
        <v>82695.489766539802</v>
      </c>
      <c r="J32" s="5"/>
      <c r="K32" s="5"/>
      <c r="L32" s="5"/>
      <c r="M32" s="5"/>
      <c r="N32" s="5"/>
      <c r="O32" s="5"/>
    </row>
    <row r="33" spans="1:15">
      <c r="C33" s="5"/>
      <c r="D33" s="5"/>
      <c r="E33" s="5"/>
      <c r="F33" s="5"/>
      <c r="G33" s="5"/>
      <c r="H33" s="20">
        <v>41883</v>
      </c>
      <c r="I33" s="6">
        <f t="shared" si="2"/>
        <v>85500.000000000015</v>
      </c>
      <c r="J33" s="5"/>
      <c r="K33" s="5"/>
      <c r="L33" s="5"/>
      <c r="M33" s="5"/>
      <c r="N33" s="5"/>
      <c r="O33" s="5"/>
    </row>
    <row r="34" spans="1:15">
      <c r="A34" t="s">
        <v>8</v>
      </c>
      <c r="B34" s="3">
        <v>278</v>
      </c>
      <c r="C34" s="5"/>
      <c r="D34" s="5">
        <v>584</v>
      </c>
      <c r="E34" s="5"/>
      <c r="F34" s="7">
        <f t="shared" ref="F34" si="5">D34/B34*D34</f>
        <v>1226.8201438848919</v>
      </c>
      <c r="G34" s="5"/>
      <c r="H34" s="5"/>
      <c r="I34" s="5"/>
      <c r="J34" s="5"/>
      <c r="K34" s="5"/>
      <c r="L34" s="5"/>
      <c r="M34" s="5"/>
      <c r="N34" s="5"/>
      <c r="O34" s="5"/>
    </row>
    <row r="35" spans="1:1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7" spans="1:15">
      <c r="B37" s="2" t="s">
        <v>5</v>
      </c>
      <c r="C37" s="2" t="s">
        <v>3</v>
      </c>
      <c r="D37" s="2" t="s">
        <v>6</v>
      </c>
      <c r="E37" s="2" t="s">
        <v>0</v>
      </c>
    </row>
    <row r="38" spans="1:15">
      <c r="A38" t="s">
        <v>22</v>
      </c>
      <c r="D38" s="17">
        <f>D14/B14*B41</f>
        <v>32.214125840310658</v>
      </c>
      <c r="F38" s="17">
        <f>F14/D14*D41</f>
        <v>59.156849270388655</v>
      </c>
    </row>
    <row r="39" spans="1:15">
      <c r="A39" t="s">
        <v>23</v>
      </c>
      <c r="D39" s="9">
        <v>0.9</v>
      </c>
      <c r="F39" s="9">
        <v>0.9</v>
      </c>
    </row>
    <row r="40" spans="1:15">
      <c r="A40" t="s">
        <v>24</v>
      </c>
      <c r="D40" s="17">
        <f>D38*D39</f>
        <v>28.992713256279593</v>
      </c>
      <c r="F40" s="17">
        <f>F41</f>
        <v>53.241164343349787</v>
      </c>
    </row>
    <row r="41" spans="1:15">
      <c r="A41" s="2" t="s">
        <v>1</v>
      </c>
      <c r="B41" s="2">
        <v>16.5</v>
      </c>
      <c r="C41" s="2"/>
      <c r="D41" s="2">
        <v>30.3</v>
      </c>
      <c r="F41" s="18">
        <f>F38*F39</f>
        <v>53.241164343349787</v>
      </c>
    </row>
    <row r="42" spans="1:15">
      <c r="D42" s="5">
        <f>D41/B41</f>
        <v>1.8363636363636364</v>
      </c>
    </row>
    <row r="45" spans="1:15">
      <c r="A45" s="2" t="s">
        <v>4</v>
      </c>
      <c r="D45">
        <v>55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workbookViewId="0">
      <selection activeCell="I10" sqref="I10"/>
    </sheetView>
  </sheetViews>
  <sheetFormatPr baseColWidth="10" defaultRowHeight="15" x14ac:dyDescent="0"/>
  <sheetData>
    <row r="1" spans="1:43">
      <c r="A1" t="s">
        <v>2</v>
      </c>
    </row>
    <row r="2" spans="1:43">
      <c r="A2" s="2" t="s">
        <v>18</v>
      </c>
    </row>
    <row r="5" spans="1:43">
      <c r="A5" s="2" t="s">
        <v>17</v>
      </c>
      <c r="B5" s="1">
        <v>41153</v>
      </c>
      <c r="C5" s="1">
        <v>41334</v>
      </c>
      <c r="D5" s="1">
        <v>41518</v>
      </c>
      <c r="E5" s="1">
        <v>41699</v>
      </c>
      <c r="F5" s="1">
        <v>41883</v>
      </c>
      <c r="G5" s="1"/>
      <c r="H5" s="1"/>
      <c r="I5" s="1">
        <v>41153</v>
      </c>
      <c r="J5" s="1">
        <v>41183</v>
      </c>
      <c r="K5" s="1">
        <v>41214</v>
      </c>
      <c r="L5" s="1">
        <v>41244</v>
      </c>
      <c r="M5" s="1">
        <v>41275</v>
      </c>
      <c r="N5" s="1">
        <v>41306</v>
      </c>
      <c r="O5" s="1">
        <v>41334</v>
      </c>
      <c r="P5" s="1">
        <v>41365</v>
      </c>
      <c r="Q5" s="1">
        <v>41395</v>
      </c>
      <c r="R5" s="1">
        <v>41426</v>
      </c>
      <c r="S5" s="1">
        <v>41456</v>
      </c>
      <c r="T5" s="1">
        <v>41487</v>
      </c>
      <c r="U5" s="1">
        <v>41518</v>
      </c>
      <c r="V5" s="1">
        <v>41548</v>
      </c>
      <c r="W5" s="1">
        <v>41579</v>
      </c>
      <c r="X5" s="1">
        <v>41609</v>
      </c>
      <c r="Y5" s="1">
        <v>41640</v>
      </c>
      <c r="Z5" s="1">
        <v>41671</v>
      </c>
      <c r="AA5" s="1">
        <v>41699</v>
      </c>
      <c r="AB5" s="1">
        <v>41730</v>
      </c>
      <c r="AC5" s="1">
        <v>41760</v>
      </c>
      <c r="AD5" s="1">
        <v>41791</v>
      </c>
      <c r="AE5" s="1">
        <v>41821</v>
      </c>
      <c r="AF5" s="1">
        <v>41852</v>
      </c>
      <c r="AG5" s="1">
        <v>41883</v>
      </c>
      <c r="AH5" s="1">
        <v>41913</v>
      </c>
      <c r="AI5" s="1">
        <v>41944</v>
      </c>
      <c r="AJ5" s="1">
        <v>41974</v>
      </c>
      <c r="AK5" s="1">
        <v>42005</v>
      </c>
      <c r="AL5" s="1">
        <v>42036</v>
      </c>
      <c r="AM5" s="1">
        <v>42064</v>
      </c>
      <c r="AN5" s="1">
        <v>42095</v>
      </c>
      <c r="AO5" s="1">
        <v>42125</v>
      </c>
      <c r="AP5" s="1">
        <v>42156</v>
      </c>
      <c r="AQ5" s="1">
        <v>42186</v>
      </c>
    </row>
    <row r="7" spans="1:43">
      <c r="A7" t="s">
        <v>9</v>
      </c>
      <c r="B7" s="3"/>
      <c r="C7" s="3"/>
      <c r="D7" s="3">
        <v>8800</v>
      </c>
    </row>
    <row r="9" spans="1:43">
      <c r="A9" s="2"/>
      <c r="H9" s="2" t="s">
        <v>25</v>
      </c>
    </row>
    <row r="10" spans="1:43">
      <c r="B10" s="3"/>
      <c r="C10" s="5"/>
      <c r="D10" s="3"/>
      <c r="E10" s="5"/>
      <c r="F10" s="12"/>
      <c r="G10" s="12"/>
      <c r="H10" t="s">
        <v>11</v>
      </c>
      <c r="I10" s="31">
        <f>(D17/B17)^(1/12)-1</f>
        <v>3.3913702444688498E-2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43">
      <c r="B11" s="3"/>
      <c r="C11" s="5"/>
      <c r="D11" s="3"/>
      <c r="E11" s="5"/>
      <c r="F11" s="12"/>
      <c r="G11" s="12"/>
      <c r="H11" t="s">
        <v>12</v>
      </c>
      <c r="I11" s="31">
        <f t="shared" ref="I11:I13" si="0">(D18/B18)^(1/12)-1</f>
        <v>7.6938972388497451E-2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43">
      <c r="B12" s="3"/>
      <c r="C12" s="5"/>
      <c r="D12" s="3"/>
      <c r="E12" s="5"/>
      <c r="F12" s="12"/>
      <c r="G12" s="12"/>
      <c r="H12" t="s">
        <v>13</v>
      </c>
      <c r="I12" s="31">
        <f t="shared" si="0"/>
        <v>5.9170303407594105E-2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43">
      <c r="B13" s="3"/>
      <c r="C13" s="5"/>
      <c r="D13" s="3"/>
      <c r="E13" s="5"/>
      <c r="F13" s="12"/>
      <c r="G13" s="12"/>
      <c r="H13" t="s">
        <v>14</v>
      </c>
      <c r="I13" s="31">
        <f t="shared" si="0"/>
        <v>7.5899196334072716E-2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43">
      <c r="F14" s="11"/>
      <c r="G14" s="11"/>
    </row>
    <row r="15" spans="1:43">
      <c r="F15" s="11"/>
      <c r="G15" s="11"/>
    </row>
    <row r="16" spans="1:43">
      <c r="A16" s="2" t="s">
        <v>7</v>
      </c>
      <c r="C16" s="5"/>
      <c r="D16" s="5"/>
      <c r="E16" s="5"/>
      <c r="F16" s="12"/>
      <c r="G16" s="12"/>
      <c r="H16" s="2" t="s">
        <v>7</v>
      </c>
      <c r="I16" s="5"/>
      <c r="J16" s="5"/>
      <c r="K16" s="19"/>
      <c r="L16" s="5"/>
      <c r="M16" s="5"/>
      <c r="N16" s="5"/>
      <c r="O16" s="5"/>
      <c r="P16" s="5"/>
    </row>
    <row r="17" spans="1:16">
      <c r="A17" t="s">
        <v>11</v>
      </c>
      <c r="B17" s="3">
        <v>57300</v>
      </c>
      <c r="C17" s="5"/>
      <c r="D17" s="3">
        <v>85500</v>
      </c>
      <c r="E17" s="5"/>
      <c r="F17" s="24">
        <f>D17/B17*D17</f>
        <v>127578.53403141361</v>
      </c>
      <c r="G17" s="24"/>
      <c r="H17" t="s">
        <v>11</v>
      </c>
      <c r="I17" s="23">
        <f>B17</f>
        <v>57300</v>
      </c>
      <c r="J17" s="5"/>
      <c r="K17" s="19"/>
      <c r="L17" s="5"/>
      <c r="M17" s="5"/>
      <c r="N17" s="5"/>
      <c r="O17" s="5"/>
      <c r="P17" s="5"/>
    </row>
    <row r="18" spans="1:16">
      <c r="A18" t="s">
        <v>12</v>
      </c>
      <c r="B18" s="3">
        <v>32500</v>
      </c>
      <c r="C18" s="5"/>
      <c r="D18" s="3">
        <v>79100</v>
      </c>
      <c r="E18" s="5"/>
      <c r="F18" s="24">
        <f t="shared" ref="F18:F22" si="1">D18/B18*D18</f>
        <v>192517.23076923078</v>
      </c>
      <c r="G18" s="24"/>
      <c r="H18" t="s">
        <v>12</v>
      </c>
      <c r="I18" s="23">
        <f t="shared" ref="I18:I20" si="2">B18</f>
        <v>32500</v>
      </c>
      <c r="J18" s="5"/>
      <c r="K18" s="5"/>
      <c r="L18" s="5"/>
      <c r="M18" s="5"/>
      <c r="N18" s="5"/>
      <c r="O18" s="5"/>
      <c r="P18" s="5"/>
    </row>
    <row r="19" spans="1:16">
      <c r="A19" t="s">
        <v>13</v>
      </c>
      <c r="B19" s="3">
        <v>15100</v>
      </c>
      <c r="C19" s="5"/>
      <c r="D19" s="3">
        <v>30100</v>
      </c>
      <c r="E19" s="5"/>
      <c r="F19" s="24">
        <f t="shared" si="1"/>
        <v>60000.662251655631</v>
      </c>
      <c r="G19" s="24"/>
      <c r="H19" t="s">
        <v>13</v>
      </c>
      <c r="I19" s="23">
        <f t="shared" si="2"/>
        <v>15100</v>
      </c>
      <c r="J19" s="6"/>
      <c r="K19" s="5"/>
      <c r="L19" s="5"/>
      <c r="M19" s="5"/>
      <c r="N19" s="5"/>
      <c r="O19" s="5"/>
      <c r="P19" s="5"/>
    </row>
    <row r="20" spans="1:16">
      <c r="A20" t="s">
        <v>14</v>
      </c>
      <c r="B20" s="3">
        <v>6900</v>
      </c>
      <c r="C20" s="5"/>
      <c r="D20" s="3">
        <v>16600</v>
      </c>
      <c r="E20" s="5"/>
      <c r="F20" s="24">
        <f t="shared" si="1"/>
        <v>39936.231884057968</v>
      </c>
      <c r="G20" s="24"/>
      <c r="H20" t="s">
        <v>14</v>
      </c>
      <c r="I20" s="23">
        <f t="shared" si="2"/>
        <v>6900</v>
      </c>
      <c r="J20" s="5"/>
      <c r="K20" s="22"/>
      <c r="L20" s="5"/>
      <c r="M20" s="5"/>
      <c r="N20" s="5"/>
      <c r="O20" s="5"/>
      <c r="P20" s="5"/>
    </row>
    <row r="21" spans="1:16">
      <c r="B21" s="3"/>
      <c r="C21" s="5"/>
      <c r="D21" s="3"/>
      <c r="E21" s="5"/>
      <c r="F21" s="25"/>
      <c r="G21" s="25"/>
      <c r="H21" s="5"/>
      <c r="I21" s="3"/>
      <c r="J21" s="5"/>
      <c r="K21" s="5"/>
      <c r="L21" s="5"/>
      <c r="M21" s="5"/>
      <c r="N21" s="5"/>
      <c r="O21" s="5"/>
      <c r="P21" s="5"/>
    </row>
    <row r="22" spans="1:16">
      <c r="A22" s="2" t="s">
        <v>7</v>
      </c>
      <c r="B22" s="4">
        <f>SUM(B17:B20)</f>
        <v>111800</v>
      </c>
      <c r="C22" s="6"/>
      <c r="D22" s="4">
        <f>SUM(D17:D20)</f>
        <v>211300</v>
      </c>
      <c r="E22" s="5"/>
      <c r="F22" s="25">
        <f t="shared" si="1"/>
        <v>399353.22003577813</v>
      </c>
      <c r="G22" s="25"/>
      <c r="H22" s="5"/>
      <c r="I22" s="10">
        <f>SUM(I17:I20)</f>
        <v>111800</v>
      </c>
      <c r="J22" s="5"/>
      <c r="K22" s="5"/>
      <c r="L22" s="5"/>
      <c r="M22" s="5"/>
      <c r="N22" s="5"/>
      <c r="O22" s="5"/>
      <c r="P22" s="5"/>
    </row>
    <row r="23" spans="1:16">
      <c r="F23" s="24"/>
      <c r="G23" s="24"/>
    </row>
    <row r="24" spans="1:16">
      <c r="A24" s="2" t="s">
        <v>21</v>
      </c>
      <c r="C24" s="5"/>
      <c r="D24" s="5"/>
      <c r="E24" s="5"/>
      <c r="F24" s="12"/>
      <c r="G24" s="12"/>
      <c r="H24" s="2" t="s">
        <v>26</v>
      </c>
    </row>
    <row r="25" spans="1:16">
      <c r="A25" s="11" t="s">
        <v>11</v>
      </c>
      <c r="B25" s="28">
        <f>(B33)/B17*1000000</f>
        <v>279.53216374268999</v>
      </c>
      <c r="C25" s="28"/>
      <c r="D25" s="28">
        <f>(D33)/D17*1000000</f>
        <v>279.53216374269005</v>
      </c>
      <c r="E25" s="29"/>
      <c r="F25" s="28">
        <f>(F33)/F17*1000000</f>
        <v>279.53216374269005</v>
      </c>
      <c r="G25" s="28"/>
      <c r="H25" s="11" t="s">
        <v>11</v>
      </c>
      <c r="I25" s="33">
        <f>F25/12</f>
        <v>23.294346978557503</v>
      </c>
    </row>
    <row r="26" spans="1:16">
      <c r="A26" s="11" t="s">
        <v>12</v>
      </c>
      <c r="B26" s="28">
        <f>(B34)/B18*1000000</f>
        <v>381.79519595448795</v>
      </c>
      <c r="C26" s="28"/>
      <c r="D26" s="28">
        <f>(D34)/D18*1000000</f>
        <v>381.79519595448795</v>
      </c>
      <c r="E26" s="29"/>
      <c r="F26" s="28">
        <f>(F34)/F18*1000000</f>
        <v>381.79519595448795</v>
      </c>
      <c r="G26" s="28"/>
      <c r="H26" s="11" t="s">
        <v>12</v>
      </c>
      <c r="I26" s="33">
        <f>F26/12</f>
        <v>31.816266329540664</v>
      </c>
    </row>
    <row r="27" spans="1:16">
      <c r="A27" s="11" t="s">
        <v>13</v>
      </c>
      <c r="B27" s="28">
        <f>(B35)/B19*1000000</f>
        <v>338.87043189368768</v>
      </c>
      <c r="C27" s="28"/>
      <c r="D27" s="28">
        <f>(D35)/D19*1000000</f>
        <v>338.87043189368774</v>
      </c>
      <c r="E27" s="29"/>
      <c r="F27" s="28">
        <f>(F35)/F19*1000000</f>
        <v>338.87043189368768</v>
      </c>
      <c r="G27" s="28"/>
      <c r="H27" s="11" t="s">
        <v>13</v>
      </c>
      <c r="I27" s="33">
        <f>F27/12</f>
        <v>28.239202657807308</v>
      </c>
    </row>
    <row r="28" spans="1:16">
      <c r="A28" s="11" t="s">
        <v>14</v>
      </c>
      <c r="B28" s="28">
        <f>(B36)/B20*1000000</f>
        <v>379.51807228915663</v>
      </c>
      <c r="C28" s="28"/>
      <c r="D28" s="28">
        <f>(D36)/D20*1000000</f>
        <v>379.51807228915663</v>
      </c>
      <c r="E28" s="29"/>
      <c r="F28" s="28">
        <f>(F36)/F20*1000000</f>
        <v>379.51807228915669</v>
      </c>
      <c r="G28" s="28"/>
      <c r="H28" s="11" t="s">
        <v>14</v>
      </c>
      <c r="I28" s="33">
        <f>F28/12</f>
        <v>31.62650602409639</v>
      </c>
    </row>
    <row r="29" spans="1:16">
      <c r="A29" s="11" t="s">
        <v>19</v>
      </c>
      <c r="B29" s="30">
        <f>(B37/B22)*1000000</f>
        <v>323.44503641651932</v>
      </c>
      <c r="C29" s="30"/>
      <c r="D29" s="30">
        <f>(D37/D22)*1000000</f>
        <v>334.12210127780401</v>
      </c>
      <c r="E29" s="29"/>
      <c r="F29" s="30">
        <f>(F37/F22)*1000000</f>
        <v>345.15162081056894</v>
      </c>
      <c r="G29" s="30"/>
      <c r="H29" s="11" t="s">
        <v>19</v>
      </c>
      <c r="I29" s="34">
        <f>I37*1000000/I22</f>
        <v>26.953753034709948</v>
      </c>
    </row>
    <row r="30" spans="1:16">
      <c r="C30" s="5"/>
      <c r="D30" s="5"/>
      <c r="E30" s="5"/>
      <c r="F30" s="12"/>
      <c r="G30" s="12"/>
      <c r="H30" s="5"/>
      <c r="I30" s="32"/>
      <c r="J30" s="5"/>
      <c r="K30" s="5"/>
      <c r="L30" s="5"/>
      <c r="M30" s="5"/>
      <c r="N30" s="5"/>
      <c r="O30" s="5"/>
      <c r="P30" s="5"/>
    </row>
    <row r="31" spans="1:16">
      <c r="F31" s="11"/>
      <c r="G31" s="11"/>
      <c r="J31" s="5"/>
      <c r="K31" s="5"/>
      <c r="L31" s="5"/>
      <c r="M31" s="5"/>
      <c r="N31" s="5"/>
      <c r="O31" s="5"/>
      <c r="P31" s="5"/>
    </row>
    <row r="32" spans="1:16">
      <c r="A32" s="2" t="s">
        <v>27</v>
      </c>
      <c r="F32" s="11"/>
      <c r="G32" s="11"/>
      <c r="H32" s="2" t="s">
        <v>20</v>
      </c>
      <c r="I32" s="2"/>
      <c r="J32" s="5"/>
      <c r="K32" s="5"/>
      <c r="L32" s="5"/>
      <c r="M32" s="5"/>
      <c r="N32" s="5"/>
      <c r="O32" s="5"/>
      <c r="P32" s="5"/>
    </row>
    <row r="33" spans="1:16">
      <c r="A33" t="s">
        <v>11</v>
      </c>
      <c r="B33" s="12">
        <f>B17/D17*D33</f>
        <v>16.017192982456137</v>
      </c>
      <c r="C33" s="5"/>
      <c r="D33" s="5">
        <v>23.9</v>
      </c>
      <c r="E33" s="5"/>
      <c r="F33" s="12">
        <f>D33/B33*D33</f>
        <v>35.662303664921467</v>
      </c>
      <c r="G33" s="12"/>
      <c r="H33" t="s">
        <v>11</v>
      </c>
      <c r="I33" s="7">
        <f>I17*I25/1000000</f>
        <v>1.3347660818713449</v>
      </c>
      <c r="J33" s="5"/>
      <c r="K33" s="5"/>
      <c r="L33" s="5"/>
      <c r="M33" s="5"/>
      <c r="N33" s="5"/>
      <c r="O33" s="5"/>
      <c r="P33" s="5"/>
    </row>
    <row r="34" spans="1:16">
      <c r="A34" t="s">
        <v>12</v>
      </c>
      <c r="B34" s="12">
        <f>B18/D18*D34</f>
        <v>12.408343868520859</v>
      </c>
      <c r="C34" s="5"/>
      <c r="D34" s="5">
        <v>30.2</v>
      </c>
      <c r="E34" s="5"/>
      <c r="F34" s="12">
        <f t="shared" ref="F34:F37" si="3">D34/B34*D34</f>
        <v>73.502153846153846</v>
      </c>
      <c r="G34" s="12"/>
      <c r="H34" t="s">
        <v>12</v>
      </c>
      <c r="I34" s="7">
        <f>I18*I26/1000000</f>
        <v>1.0340286557100715</v>
      </c>
      <c r="J34" s="5"/>
      <c r="K34" s="5"/>
      <c r="L34" s="5"/>
      <c r="M34" s="5"/>
      <c r="N34" s="5"/>
      <c r="O34" s="5"/>
      <c r="P34" s="5"/>
    </row>
    <row r="35" spans="1:16">
      <c r="A35" t="s">
        <v>13</v>
      </c>
      <c r="B35" s="12">
        <f>B19/D19*D35</f>
        <v>5.1169435215946839</v>
      </c>
      <c r="C35" s="5"/>
      <c r="D35" s="5">
        <v>10.199999999999999</v>
      </c>
      <c r="E35" s="5"/>
      <c r="F35" s="12">
        <f t="shared" si="3"/>
        <v>20.332450331125827</v>
      </c>
      <c r="G35" s="12"/>
      <c r="H35" t="s">
        <v>13</v>
      </c>
      <c r="I35" s="7">
        <f>I19*I27/1000000</f>
        <v>0.42641196013289034</v>
      </c>
      <c r="J35" s="5"/>
      <c r="K35" s="5"/>
      <c r="L35" s="5"/>
      <c r="M35" s="5"/>
      <c r="N35" s="5"/>
      <c r="O35" s="5"/>
      <c r="P35" s="5"/>
    </row>
    <row r="36" spans="1:16">
      <c r="A36" t="s">
        <v>14</v>
      </c>
      <c r="B36" s="12">
        <f>B20/D20*D36</f>
        <v>2.6186746987951808</v>
      </c>
      <c r="C36" s="5"/>
      <c r="D36" s="5">
        <v>6.3</v>
      </c>
      <c r="E36" s="5"/>
      <c r="F36" s="12">
        <f t="shared" si="3"/>
        <v>15.156521739130435</v>
      </c>
      <c r="G36" s="12"/>
      <c r="H36" t="s">
        <v>14</v>
      </c>
      <c r="I36" s="7">
        <f>I20*I28/1000000</f>
        <v>0.21822289156626509</v>
      </c>
      <c r="J36" s="6"/>
      <c r="K36" s="5"/>
      <c r="L36" s="5"/>
      <c r="M36" s="5"/>
      <c r="N36" s="5"/>
      <c r="O36" s="5"/>
      <c r="P36" s="5"/>
    </row>
    <row r="37" spans="1:16">
      <c r="A37" s="2" t="s">
        <v>10</v>
      </c>
      <c r="B37" s="13">
        <f>SUM(B33:B36)</f>
        <v>36.161155071366863</v>
      </c>
      <c r="C37" s="5"/>
      <c r="D37" s="6">
        <f>SUM(D33:D36)</f>
        <v>70.599999999999994</v>
      </c>
      <c r="E37" s="5"/>
      <c r="F37" s="13">
        <f t="shared" si="3"/>
        <v>137.8374111712686</v>
      </c>
      <c r="G37" s="13"/>
      <c r="H37" s="6" t="s">
        <v>29</v>
      </c>
      <c r="I37" s="8">
        <f>SUM(I33:I36)</f>
        <v>3.0134295892805723</v>
      </c>
    </row>
    <row r="38" spans="1:16">
      <c r="A38" t="s">
        <v>28</v>
      </c>
      <c r="C38" s="5"/>
      <c r="D38" s="5"/>
      <c r="E38" s="5"/>
      <c r="F38" s="12"/>
      <c r="G38" s="12"/>
      <c r="H38" s="36" t="s">
        <v>28</v>
      </c>
      <c r="I38" s="35">
        <f>I37*12</f>
        <v>36.161155071366863</v>
      </c>
    </row>
    <row r="45" spans="1:16">
      <c r="J45" s="5"/>
      <c r="K45" s="5"/>
      <c r="L45" s="5"/>
      <c r="M45" s="5"/>
      <c r="N45" s="5"/>
      <c r="O45" s="5"/>
      <c r="P45" s="5"/>
    </row>
    <row r="46" spans="1:16">
      <c r="J46" s="5"/>
      <c r="K46" s="5"/>
      <c r="L46" s="5"/>
      <c r="M46" s="5"/>
      <c r="N46" s="5"/>
      <c r="O46" s="5"/>
      <c r="P46" s="5"/>
    </row>
    <row r="47" spans="1:16">
      <c r="J47" s="5"/>
      <c r="K47" s="5"/>
      <c r="L47" s="5"/>
      <c r="M47" s="5"/>
      <c r="N47" s="5"/>
      <c r="O47" s="5"/>
      <c r="P47" s="5"/>
    </row>
    <row r="48" spans="1:16">
      <c r="J48" s="5"/>
      <c r="K48" s="5"/>
      <c r="L48" s="5"/>
      <c r="M48" s="5"/>
      <c r="N48" s="5"/>
      <c r="O48" s="5"/>
      <c r="P48" s="5"/>
    </row>
    <row r="49" spans="1:16">
      <c r="J49" s="5"/>
      <c r="K49" s="5"/>
      <c r="L49" s="5"/>
      <c r="M49" s="5"/>
      <c r="N49" s="5"/>
      <c r="O49" s="5"/>
      <c r="P49" s="5"/>
    </row>
    <row r="50" spans="1:16">
      <c r="J50" s="5"/>
      <c r="K50" s="5"/>
      <c r="L50" s="5"/>
      <c r="M50" s="5"/>
      <c r="N50" s="5"/>
      <c r="O50" s="5"/>
      <c r="P50" s="5"/>
    </row>
    <row r="51" spans="1:16">
      <c r="F51" s="11"/>
      <c r="G51" s="11"/>
    </row>
    <row r="52" spans="1:16">
      <c r="F52" s="11"/>
      <c r="G52" s="11"/>
    </row>
    <row r="53" spans="1:16">
      <c r="F53" s="11"/>
      <c r="G53" s="11"/>
    </row>
    <row r="54" spans="1:16">
      <c r="A54" t="s">
        <v>8</v>
      </c>
      <c r="B54" s="3">
        <v>278</v>
      </c>
      <c r="C54" s="5"/>
      <c r="D54" s="5">
        <v>584</v>
      </c>
      <c r="E54" s="5"/>
      <c r="F54" s="12">
        <f t="shared" ref="F54" si="4">D54/B54*D54</f>
        <v>1226.8201438848919</v>
      </c>
      <c r="G54" s="12"/>
      <c r="H54" s="5"/>
      <c r="I54" s="5"/>
      <c r="J54" s="5"/>
      <c r="K54" s="5"/>
      <c r="L54" s="5"/>
      <c r="M54" s="5"/>
      <c r="N54" s="5"/>
      <c r="O54" s="5"/>
      <c r="P54" s="5"/>
    </row>
    <row r="55" spans="1:16">
      <c r="C55" s="5"/>
      <c r="D55" s="5"/>
      <c r="E55" s="5"/>
      <c r="F55" s="12"/>
      <c r="G55" s="12"/>
      <c r="H55" s="5"/>
      <c r="I55" s="5"/>
      <c r="J55" s="5"/>
      <c r="K55" s="5"/>
      <c r="L55" s="5"/>
      <c r="M55" s="5"/>
      <c r="N55" s="5"/>
      <c r="O55" s="5"/>
      <c r="P55" s="5"/>
    </row>
    <row r="56" spans="1:16">
      <c r="F56" s="11"/>
      <c r="G56" s="11"/>
    </row>
    <row r="57" spans="1:16">
      <c r="B57" s="2" t="s">
        <v>5</v>
      </c>
      <c r="C57" s="2" t="s">
        <v>3</v>
      </c>
      <c r="D57" s="2" t="s">
        <v>6</v>
      </c>
      <c r="E57" s="2" t="s">
        <v>0</v>
      </c>
      <c r="F57" s="11"/>
      <c r="G57" s="11"/>
    </row>
    <row r="58" spans="1:16">
      <c r="A58" t="s">
        <v>22</v>
      </c>
      <c r="D58" s="26">
        <f>D37/B37*B61</f>
        <v>32.214125840310658</v>
      </c>
      <c r="F58" s="26">
        <f>F37/D37*D61</f>
        <v>59.156849270388655</v>
      </c>
      <c r="G58" s="26"/>
    </row>
    <row r="59" spans="1:16">
      <c r="A59" t="s">
        <v>23</v>
      </c>
      <c r="D59" s="11">
        <v>0.9</v>
      </c>
      <c r="F59" s="11">
        <v>0.9</v>
      </c>
      <c r="G59" s="11"/>
    </row>
    <row r="60" spans="1:16">
      <c r="A60" t="s">
        <v>24</v>
      </c>
      <c r="D60" s="26">
        <f>D58*D59</f>
        <v>28.992713256279593</v>
      </c>
      <c r="F60" s="26">
        <f>F61</f>
        <v>53.241164343349787</v>
      </c>
      <c r="G60" s="26"/>
    </row>
    <row r="61" spans="1:16">
      <c r="A61" s="2" t="s">
        <v>1</v>
      </c>
      <c r="B61" s="2">
        <v>16.5</v>
      </c>
      <c r="C61" s="2"/>
      <c r="D61" s="2">
        <v>30.3</v>
      </c>
      <c r="F61" s="27">
        <f>F58*F59</f>
        <v>53.241164343349787</v>
      </c>
      <c r="G61" s="27"/>
    </row>
    <row r="62" spans="1:16">
      <c r="D62" s="5">
        <f>D61/B61</f>
        <v>1.8363636363636364</v>
      </c>
    </row>
    <row r="65" spans="1:4">
      <c r="A65" s="2" t="s">
        <v>4</v>
      </c>
      <c r="D65">
        <v>55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65"/>
  <sheetViews>
    <sheetView tabSelected="1" topLeftCell="G1" workbookViewId="0">
      <selection activeCell="M51" sqref="M51"/>
    </sheetView>
  </sheetViews>
  <sheetFormatPr baseColWidth="10" defaultRowHeight="15" x14ac:dyDescent="0"/>
  <sheetData>
    <row r="1" spans="1:86">
      <c r="A1" t="s">
        <v>2</v>
      </c>
    </row>
    <row r="2" spans="1:86">
      <c r="A2" s="2" t="s">
        <v>18</v>
      </c>
    </row>
    <row r="3" spans="1:86">
      <c r="H3" s="2" t="s">
        <v>31</v>
      </c>
    </row>
    <row r="4" spans="1:86">
      <c r="H4" t="s">
        <v>32</v>
      </c>
    </row>
    <row r="5" spans="1:86">
      <c r="A5" s="2" t="s">
        <v>17</v>
      </c>
      <c r="B5" s="1">
        <v>41153</v>
      </c>
      <c r="C5" s="1">
        <v>41334</v>
      </c>
      <c r="D5" s="1">
        <v>41518</v>
      </c>
      <c r="E5" s="1">
        <v>41699</v>
      </c>
      <c r="F5" s="1">
        <v>41883</v>
      </c>
      <c r="G5" s="1"/>
      <c r="H5" s="1"/>
      <c r="I5" s="39">
        <v>41153</v>
      </c>
      <c r="J5" s="39">
        <v>41183</v>
      </c>
      <c r="K5" s="39">
        <v>41214</v>
      </c>
      <c r="L5" s="39">
        <v>41244</v>
      </c>
      <c r="M5" s="39">
        <v>41275</v>
      </c>
      <c r="N5" s="39">
        <v>41306</v>
      </c>
      <c r="O5" s="39">
        <v>41334</v>
      </c>
      <c r="P5" s="39">
        <v>41365</v>
      </c>
      <c r="Q5" s="39">
        <v>41395</v>
      </c>
      <c r="R5" s="39">
        <v>41426</v>
      </c>
      <c r="S5" s="39">
        <v>41456</v>
      </c>
      <c r="T5" s="39">
        <v>41487</v>
      </c>
      <c r="U5" s="39">
        <v>41518</v>
      </c>
      <c r="V5" s="39">
        <v>41548</v>
      </c>
      <c r="W5" s="39">
        <v>41579</v>
      </c>
      <c r="X5" s="39">
        <v>41609</v>
      </c>
      <c r="Y5" s="39">
        <v>41640</v>
      </c>
      <c r="Z5" s="39">
        <v>41671</v>
      </c>
      <c r="AA5" s="39">
        <v>41699</v>
      </c>
      <c r="AB5" s="39">
        <v>41730</v>
      </c>
      <c r="AC5" s="39">
        <v>41760</v>
      </c>
      <c r="AD5" s="39">
        <v>41791</v>
      </c>
      <c r="AE5" s="39">
        <v>41821</v>
      </c>
      <c r="AF5" s="39">
        <v>41852</v>
      </c>
      <c r="AG5" s="39">
        <v>41883</v>
      </c>
      <c r="AH5" s="39">
        <v>41913</v>
      </c>
      <c r="AI5" s="39">
        <v>41944</v>
      </c>
      <c r="AJ5" s="39">
        <v>41974</v>
      </c>
      <c r="AK5" s="39">
        <v>42005</v>
      </c>
      <c r="AL5" s="39">
        <v>42036</v>
      </c>
      <c r="AM5" s="39">
        <v>42064</v>
      </c>
      <c r="AN5" s="39">
        <v>42095</v>
      </c>
      <c r="AO5" s="39">
        <v>42125</v>
      </c>
      <c r="AP5" s="39">
        <v>42156</v>
      </c>
      <c r="AQ5" s="39">
        <v>42186</v>
      </c>
    </row>
    <row r="7" spans="1:86">
      <c r="A7" t="s">
        <v>9</v>
      </c>
      <c r="B7" s="3"/>
      <c r="C7" s="3"/>
      <c r="D7" s="3">
        <v>8800</v>
      </c>
    </row>
    <row r="9" spans="1:86">
      <c r="A9" s="2"/>
      <c r="H9" s="2" t="s">
        <v>25</v>
      </c>
    </row>
    <row r="10" spans="1:86">
      <c r="B10" s="3"/>
      <c r="C10" s="5"/>
      <c r="D10" s="3"/>
      <c r="E10" s="5"/>
      <c r="F10" s="12"/>
      <c r="G10" s="12"/>
      <c r="H10" t="s">
        <v>11</v>
      </c>
      <c r="I10" s="31">
        <f>(D17/B17)^(1/12)-1</f>
        <v>3.3913702444688498E-2</v>
      </c>
      <c r="J10" s="31">
        <f>I10</f>
        <v>3.3913702444688498E-2</v>
      </c>
      <c r="K10" s="31">
        <f t="shared" ref="K10:BV10" si="0">J10</f>
        <v>3.3913702444688498E-2</v>
      </c>
      <c r="L10" s="31">
        <f t="shared" si="0"/>
        <v>3.3913702444688498E-2</v>
      </c>
      <c r="M10" s="31">
        <f t="shared" si="0"/>
        <v>3.3913702444688498E-2</v>
      </c>
      <c r="N10" s="31">
        <f t="shared" si="0"/>
        <v>3.3913702444688498E-2</v>
      </c>
      <c r="O10" s="31">
        <f t="shared" si="0"/>
        <v>3.3913702444688498E-2</v>
      </c>
      <c r="P10" s="31">
        <f t="shared" si="0"/>
        <v>3.3913702444688498E-2</v>
      </c>
      <c r="Q10" s="31">
        <f t="shared" si="0"/>
        <v>3.3913702444688498E-2</v>
      </c>
      <c r="R10" s="31">
        <f t="shared" si="0"/>
        <v>3.3913702444688498E-2</v>
      </c>
      <c r="S10" s="31">
        <f t="shared" si="0"/>
        <v>3.3913702444688498E-2</v>
      </c>
      <c r="T10" s="31">
        <f t="shared" si="0"/>
        <v>3.3913702444688498E-2</v>
      </c>
      <c r="U10" s="31">
        <f t="shared" si="0"/>
        <v>3.3913702444688498E-2</v>
      </c>
      <c r="V10" s="31">
        <f t="shared" si="0"/>
        <v>3.3913702444688498E-2</v>
      </c>
      <c r="W10" s="31">
        <f t="shared" si="0"/>
        <v>3.3913702444688498E-2</v>
      </c>
      <c r="X10" s="31">
        <f t="shared" si="0"/>
        <v>3.3913702444688498E-2</v>
      </c>
      <c r="Y10" s="31">
        <f t="shared" si="0"/>
        <v>3.3913702444688498E-2</v>
      </c>
      <c r="Z10" s="31">
        <f t="shared" si="0"/>
        <v>3.3913702444688498E-2</v>
      </c>
      <c r="AA10" s="31">
        <f t="shared" si="0"/>
        <v>3.3913702444688498E-2</v>
      </c>
      <c r="AB10" s="31">
        <f t="shared" si="0"/>
        <v>3.3913702444688498E-2</v>
      </c>
      <c r="AC10" s="31">
        <f t="shared" si="0"/>
        <v>3.3913702444688498E-2</v>
      </c>
      <c r="AD10" s="31">
        <f t="shared" si="0"/>
        <v>3.3913702444688498E-2</v>
      </c>
      <c r="AE10" s="31">
        <f t="shared" si="0"/>
        <v>3.3913702444688498E-2</v>
      </c>
      <c r="AF10" s="31">
        <f t="shared" si="0"/>
        <v>3.3913702444688498E-2</v>
      </c>
      <c r="AG10" s="31">
        <f t="shared" si="0"/>
        <v>3.3913702444688498E-2</v>
      </c>
      <c r="AH10" s="31">
        <f t="shared" si="0"/>
        <v>3.3913702444688498E-2</v>
      </c>
      <c r="AI10" s="31">
        <f t="shared" si="0"/>
        <v>3.3913702444688498E-2</v>
      </c>
      <c r="AJ10" s="31">
        <f t="shared" si="0"/>
        <v>3.3913702444688498E-2</v>
      </c>
      <c r="AK10" s="31">
        <f t="shared" si="0"/>
        <v>3.3913702444688498E-2</v>
      </c>
      <c r="AL10" s="31">
        <f t="shared" si="0"/>
        <v>3.3913702444688498E-2</v>
      </c>
      <c r="AM10" s="31">
        <f t="shared" si="0"/>
        <v>3.3913702444688498E-2</v>
      </c>
      <c r="AN10" s="31">
        <f t="shared" si="0"/>
        <v>3.3913702444688498E-2</v>
      </c>
      <c r="AO10" s="31">
        <f t="shared" si="0"/>
        <v>3.3913702444688498E-2</v>
      </c>
      <c r="AP10" s="31">
        <f t="shared" si="0"/>
        <v>3.3913702444688498E-2</v>
      </c>
      <c r="AQ10" s="31">
        <f t="shared" si="0"/>
        <v>3.3913702444688498E-2</v>
      </c>
      <c r="AR10" s="31">
        <f t="shared" si="0"/>
        <v>3.3913702444688498E-2</v>
      </c>
      <c r="AS10" s="31">
        <f t="shared" si="0"/>
        <v>3.3913702444688498E-2</v>
      </c>
      <c r="AT10" s="31">
        <f t="shared" si="0"/>
        <v>3.3913702444688498E-2</v>
      </c>
      <c r="AU10" s="31">
        <f t="shared" si="0"/>
        <v>3.3913702444688498E-2</v>
      </c>
      <c r="AV10" s="31">
        <f t="shared" si="0"/>
        <v>3.3913702444688498E-2</v>
      </c>
      <c r="AW10" s="31">
        <f t="shared" si="0"/>
        <v>3.3913702444688498E-2</v>
      </c>
      <c r="AX10" s="31">
        <f t="shared" si="0"/>
        <v>3.3913702444688498E-2</v>
      </c>
      <c r="AY10" s="31">
        <f t="shared" si="0"/>
        <v>3.3913702444688498E-2</v>
      </c>
      <c r="AZ10" s="31">
        <f t="shared" si="0"/>
        <v>3.3913702444688498E-2</v>
      </c>
      <c r="BA10" s="31">
        <f t="shared" si="0"/>
        <v>3.3913702444688498E-2</v>
      </c>
      <c r="BB10" s="31">
        <f t="shared" si="0"/>
        <v>3.3913702444688498E-2</v>
      </c>
      <c r="BC10" s="31">
        <f t="shared" si="0"/>
        <v>3.3913702444688498E-2</v>
      </c>
      <c r="BD10" s="31">
        <f t="shared" si="0"/>
        <v>3.3913702444688498E-2</v>
      </c>
      <c r="BE10" s="31">
        <f t="shared" si="0"/>
        <v>3.3913702444688498E-2</v>
      </c>
      <c r="BF10" s="31">
        <f t="shared" si="0"/>
        <v>3.3913702444688498E-2</v>
      </c>
      <c r="BG10" s="31">
        <f t="shared" si="0"/>
        <v>3.3913702444688498E-2</v>
      </c>
      <c r="BH10" s="31">
        <f t="shared" si="0"/>
        <v>3.3913702444688498E-2</v>
      </c>
      <c r="BI10" s="31">
        <f t="shared" si="0"/>
        <v>3.3913702444688498E-2</v>
      </c>
      <c r="BJ10" s="31">
        <f t="shared" si="0"/>
        <v>3.3913702444688498E-2</v>
      </c>
      <c r="BK10" s="31">
        <f t="shared" si="0"/>
        <v>3.3913702444688498E-2</v>
      </c>
      <c r="BL10" s="31">
        <f t="shared" si="0"/>
        <v>3.3913702444688498E-2</v>
      </c>
      <c r="BM10" s="31">
        <f t="shared" si="0"/>
        <v>3.3913702444688498E-2</v>
      </c>
      <c r="BN10" s="31">
        <f t="shared" si="0"/>
        <v>3.3913702444688498E-2</v>
      </c>
      <c r="BO10" s="31">
        <f t="shared" si="0"/>
        <v>3.3913702444688498E-2</v>
      </c>
      <c r="BP10" s="31">
        <f t="shared" si="0"/>
        <v>3.3913702444688498E-2</v>
      </c>
      <c r="BQ10" s="31">
        <f t="shared" si="0"/>
        <v>3.3913702444688498E-2</v>
      </c>
      <c r="BR10" s="31">
        <f t="shared" si="0"/>
        <v>3.3913702444688498E-2</v>
      </c>
      <c r="BS10" s="31">
        <f t="shared" si="0"/>
        <v>3.3913702444688498E-2</v>
      </c>
      <c r="BT10" s="31">
        <f t="shared" si="0"/>
        <v>3.3913702444688498E-2</v>
      </c>
      <c r="BU10" s="31">
        <f t="shared" si="0"/>
        <v>3.3913702444688498E-2</v>
      </c>
      <c r="BV10" s="31">
        <f t="shared" si="0"/>
        <v>3.3913702444688498E-2</v>
      </c>
      <c r="BW10" s="31">
        <f t="shared" ref="BW10:CH10" si="1">BV10</f>
        <v>3.3913702444688498E-2</v>
      </c>
      <c r="BX10" s="31">
        <f t="shared" si="1"/>
        <v>3.3913702444688498E-2</v>
      </c>
      <c r="BY10" s="31">
        <f t="shared" si="1"/>
        <v>3.3913702444688498E-2</v>
      </c>
      <c r="BZ10" s="31">
        <f t="shared" si="1"/>
        <v>3.3913702444688498E-2</v>
      </c>
      <c r="CA10" s="31">
        <f t="shared" si="1"/>
        <v>3.3913702444688498E-2</v>
      </c>
      <c r="CB10" s="31">
        <f t="shared" si="1"/>
        <v>3.3913702444688498E-2</v>
      </c>
      <c r="CC10" s="31">
        <f t="shared" si="1"/>
        <v>3.3913702444688498E-2</v>
      </c>
      <c r="CD10" s="31">
        <f t="shared" si="1"/>
        <v>3.3913702444688498E-2</v>
      </c>
      <c r="CE10" s="31">
        <f t="shared" si="1"/>
        <v>3.3913702444688498E-2</v>
      </c>
      <c r="CF10" s="31">
        <f t="shared" si="1"/>
        <v>3.3913702444688498E-2</v>
      </c>
      <c r="CG10" s="31">
        <f t="shared" si="1"/>
        <v>3.3913702444688498E-2</v>
      </c>
      <c r="CH10" s="31">
        <f t="shared" si="1"/>
        <v>3.3913702444688498E-2</v>
      </c>
    </row>
    <row r="11" spans="1:86">
      <c r="B11" s="3"/>
      <c r="C11" s="5"/>
      <c r="D11" s="3"/>
      <c r="E11" s="5"/>
      <c r="F11" s="12"/>
      <c r="G11" s="12"/>
      <c r="H11" t="s">
        <v>12</v>
      </c>
      <c r="I11" s="31">
        <f t="shared" ref="I11:I13" si="2">(D18/B18)^(1/12)-1</f>
        <v>7.6938972388497451E-2</v>
      </c>
      <c r="J11" s="31">
        <f>I11</f>
        <v>7.6938972388497451E-2</v>
      </c>
      <c r="K11" s="31">
        <f t="shared" ref="K11:BV11" si="3">J11</f>
        <v>7.6938972388497451E-2</v>
      </c>
      <c r="L11" s="31">
        <f t="shared" si="3"/>
        <v>7.6938972388497451E-2</v>
      </c>
      <c r="M11" s="31">
        <f t="shared" si="3"/>
        <v>7.6938972388497451E-2</v>
      </c>
      <c r="N11" s="31">
        <f t="shared" si="3"/>
        <v>7.6938972388497451E-2</v>
      </c>
      <c r="O11" s="31">
        <f t="shared" si="3"/>
        <v>7.6938972388497451E-2</v>
      </c>
      <c r="P11" s="31">
        <f t="shared" si="3"/>
        <v>7.6938972388497451E-2</v>
      </c>
      <c r="Q11" s="31">
        <f t="shared" si="3"/>
        <v>7.6938972388497451E-2</v>
      </c>
      <c r="R11" s="31">
        <f t="shared" si="3"/>
        <v>7.6938972388497451E-2</v>
      </c>
      <c r="S11" s="31">
        <f t="shared" si="3"/>
        <v>7.6938972388497451E-2</v>
      </c>
      <c r="T11" s="31">
        <f t="shared" si="3"/>
        <v>7.6938972388497451E-2</v>
      </c>
      <c r="U11" s="31">
        <f t="shared" si="3"/>
        <v>7.6938972388497451E-2</v>
      </c>
      <c r="V11" s="31">
        <f t="shared" si="3"/>
        <v>7.6938972388497451E-2</v>
      </c>
      <c r="W11" s="31">
        <f t="shared" si="3"/>
        <v>7.6938972388497451E-2</v>
      </c>
      <c r="X11" s="31">
        <f t="shared" si="3"/>
        <v>7.6938972388497451E-2</v>
      </c>
      <c r="Y11" s="31">
        <f t="shared" si="3"/>
        <v>7.6938972388497451E-2</v>
      </c>
      <c r="Z11" s="31">
        <f t="shared" si="3"/>
        <v>7.6938972388497451E-2</v>
      </c>
      <c r="AA11" s="31">
        <f t="shared" si="3"/>
        <v>7.6938972388497451E-2</v>
      </c>
      <c r="AB11" s="31">
        <f t="shared" si="3"/>
        <v>7.6938972388497451E-2</v>
      </c>
      <c r="AC11" s="31">
        <f t="shared" si="3"/>
        <v>7.6938972388497451E-2</v>
      </c>
      <c r="AD11" s="31">
        <f t="shared" si="3"/>
        <v>7.6938972388497451E-2</v>
      </c>
      <c r="AE11" s="31">
        <f t="shared" si="3"/>
        <v>7.6938972388497451E-2</v>
      </c>
      <c r="AF11" s="31">
        <f t="shared" si="3"/>
        <v>7.6938972388497451E-2</v>
      </c>
      <c r="AG11" s="31">
        <f t="shared" si="3"/>
        <v>7.6938972388497451E-2</v>
      </c>
      <c r="AH11" s="31">
        <f t="shared" si="3"/>
        <v>7.6938972388497451E-2</v>
      </c>
      <c r="AI11" s="31">
        <f t="shared" si="3"/>
        <v>7.6938972388497451E-2</v>
      </c>
      <c r="AJ11" s="31">
        <f t="shared" si="3"/>
        <v>7.6938972388497451E-2</v>
      </c>
      <c r="AK11" s="31">
        <f t="shared" si="3"/>
        <v>7.6938972388497451E-2</v>
      </c>
      <c r="AL11" s="31">
        <f t="shared" si="3"/>
        <v>7.6938972388497451E-2</v>
      </c>
      <c r="AM11" s="31">
        <f t="shared" si="3"/>
        <v>7.6938972388497451E-2</v>
      </c>
      <c r="AN11" s="31">
        <f t="shared" si="3"/>
        <v>7.6938972388497451E-2</v>
      </c>
      <c r="AO11" s="31">
        <f t="shared" si="3"/>
        <v>7.6938972388497451E-2</v>
      </c>
      <c r="AP11" s="31">
        <f t="shared" si="3"/>
        <v>7.6938972388497451E-2</v>
      </c>
      <c r="AQ11" s="31">
        <f t="shared" si="3"/>
        <v>7.6938972388497451E-2</v>
      </c>
      <c r="AR11" s="31">
        <f t="shared" si="3"/>
        <v>7.6938972388497451E-2</v>
      </c>
      <c r="AS11" s="31">
        <f t="shared" si="3"/>
        <v>7.6938972388497451E-2</v>
      </c>
      <c r="AT11" s="31">
        <f t="shared" si="3"/>
        <v>7.6938972388497451E-2</v>
      </c>
      <c r="AU11" s="31">
        <f t="shared" si="3"/>
        <v>7.6938972388497451E-2</v>
      </c>
      <c r="AV11" s="31">
        <f t="shared" si="3"/>
        <v>7.6938972388497451E-2</v>
      </c>
      <c r="AW11" s="31">
        <f t="shared" si="3"/>
        <v>7.6938972388497451E-2</v>
      </c>
      <c r="AX11" s="31">
        <f t="shared" si="3"/>
        <v>7.6938972388497451E-2</v>
      </c>
      <c r="AY11" s="31">
        <f t="shared" si="3"/>
        <v>7.6938972388497451E-2</v>
      </c>
      <c r="AZ11" s="31">
        <f t="shared" si="3"/>
        <v>7.6938972388497451E-2</v>
      </c>
      <c r="BA11" s="31">
        <f t="shared" si="3"/>
        <v>7.6938972388497451E-2</v>
      </c>
      <c r="BB11" s="31">
        <f t="shared" si="3"/>
        <v>7.6938972388497451E-2</v>
      </c>
      <c r="BC11" s="31">
        <f t="shared" si="3"/>
        <v>7.6938972388497451E-2</v>
      </c>
      <c r="BD11" s="31">
        <f t="shared" si="3"/>
        <v>7.6938972388497451E-2</v>
      </c>
      <c r="BE11" s="31">
        <f t="shared" si="3"/>
        <v>7.6938972388497451E-2</v>
      </c>
      <c r="BF11" s="31">
        <f t="shared" si="3"/>
        <v>7.6938972388497451E-2</v>
      </c>
      <c r="BG11" s="31">
        <f t="shared" si="3"/>
        <v>7.6938972388497451E-2</v>
      </c>
      <c r="BH11" s="31">
        <f t="shared" si="3"/>
        <v>7.6938972388497451E-2</v>
      </c>
      <c r="BI11" s="31">
        <f t="shared" si="3"/>
        <v>7.6938972388497451E-2</v>
      </c>
      <c r="BJ11" s="31">
        <f t="shared" si="3"/>
        <v>7.6938972388497451E-2</v>
      </c>
      <c r="BK11" s="31">
        <f t="shared" si="3"/>
        <v>7.6938972388497451E-2</v>
      </c>
      <c r="BL11" s="31">
        <f t="shared" si="3"/>
        <v>7.6938972388497451E-2</v>
      </c>
      <c r="BM11" s="31">
        <f t="shared" si="3"/>
        <v>7.6938972388497451E-2</v>
      </c>
      <c r="BN11" s="31">
        <f t="shared" si="3"/>
        <v>7.6938972388497451E-2</v>
      </c>
      <c r="BO11" s="31">
        <f t="shared" si="3"/>
        <v>7.6938972388497451E-2</v>
      </c>
      <c r="BP11" s="31">
        <f t="shared" si="3"/>
        <v>7.6938972388497451E-2</v>
      </c>
      <c r="BQ11" s="31">
        <f t="shared" si="3"/>
        <v>7.6938972388497451E-2</v>
      </c>
      <c r="BR11" s="31">
        <f t="shared" si="3"/>
        <v>7.6938972388497451E-2</v>
      </c>
      <c r="BS11" s="31">
        <f t="shared" si="3"/>
        <v>7.6938972388497451E-2</v>
      </c>
      <c r="BT11" s="31">
        <f t="shared" si="3"/>
        <v>7.6938972388497451E-2</v>
      </c>
      <c r="BU11" s="31">
        <f t="shared" si="3"/>
        <v>7.6938972388497451E-2</v>
      </c>
      <c r="BV11" s="31">
        <f t="shared" si="3"/>
        <v>7.6938972388497451E-2</v>
      </c>
      <c r="BW11" s="31">
        <f t="shared" ref="BW11:CH11" si="4">BV11</f>
        <v>7.6938972388497451E-2</v>
      </c>
      <c r="BX11" s="31">
        <f t="shared" si="4"/>
        <v>7.6938972388497451E-2</v>
      </c>
      <c r="BY11" s="31">
        <f t="shared" si="4"/>
        <v>7.6938972388497451E-2</v>
      </c>
      <c r="BZ11" s="31">
        <f t="shared" si="4"/>
        <v>7.6938972388497451E-2</v>
      </c>
      <c r="CA11" s="31">
        <f t="shared" si="4"/>
        <v>7.6938972388497451E-2</v>
      </c>
      <c r="CB11" s="31">
        <f t="shared" si="4"/>
        <v>7.6938972388497451E-2</v>
      </c>
      <c r="CC11" s="31">
        <f t="shared" si="4"/>
        <v>7.6938972388497451E-2</v>
      </c>
      <c r="CD11" s="31">
        <f t="shared" si="4"/>
        <v>7.6938972388497451E-2</v>
      </c>
      <c r="CE11" s="31">
        <f t="shared" si="4"/>
        <v>7.6938972388497451E-2</v>
      </c>
      <c r="CF11" s="31">
        <f t="shared" si="4"/>
        <v>7.6938972388497451E-2</v>
      </c>
      <c r="CG11" s="31">
        <f t="shared" si="4"/>
        <v>7.6938972388497451E-2</v>
      </c>
      <c r="CH11" s="31">
        <f t="shared" si="4"/>
        <v>7.6938972388497451E-2</v>
      </c>
    </row>
    <row r="12" spans="1:86">
      <c r="B12" s="3"/>
      <c r="C12" s="5"/>
      <c r="D12" s="3"/>
      <c r="E12" s="5"/>
      <c r="F12" s="12"/>
      <c r="G12" s="12"/>
      <c r="H12" t="s">
        <v>13</v>
      </c>
      <c r="I12" s="31">
        <f t="shared" si="2"/>
        <v>5.9170303407594105E-2</v>
      </c>
      <c r="J12" s="31">
        <f>I12</f>
        <v>5.9170303407594105E-2</v>
      </c>
      <c r="K12" s="31">
        <f t="shared" ref="K12:BV12" si="5">J12</f>
        <v>5.9170303407594105E-2</v>
      </c>
      <c r="L12" s="31">
        <f t="shared" si="5"/>
        <v>5.9170303407594105E-2</v>
      </c>
      <c r="M12" s="31">
        <f t="shared" si="5"/>
        <v>5.9170303407594105E-2</v>
      </c>
      <c r="N12" s="31">
        <f t="shared" si="5"/>
        <v>5.9170303407594105E-2</v>
      </c>
      <c r="O12" s="31">
        <f t="shared" si="5"/>
        <v>5.9170303407594105E-2</v>
      </c>
      <c r="P12" s="31">
        <f t="shared" si="5"/>
        <v>5.9170303407594105E-2</v>
      </c>
      <c r="Q12" s="31">
        <f t="shared" si="5"/>
        <v>5.9170303407594105E-2</v>
      </c>
      <c r="R12" s="31">
        <f t="shared" si="5"/>
        <v>5.9170303407594105E-2</v>
      </c>
      <c r="S12" s="31">
        <f t="shared" si="5"/>
        <v>5.9170303407594105E-2</v>
      </c>
      <c r="T12" s="31">
        <f t="shared" si="5"/>
        <v>5.9170303407594105E-2</v>
      </c>
      <c r="U12" s="31">
        <f t="shared" si="5"/>
        <v>5.9170303407594105E-2</v>
      </c>
      <c r="V12" s="31">
        <f t="shared" si="5"/>
        <v>5.9170303407594105E-2</v>
      </c>
      <c r="W12" s="31">
        <f t="shared" si="5"/>
        <v>5.9170303407594105E-2</v>
      </c>
      <c r="X12" s="31">
        <f t="shared" si="5"/>
        <v>5.9170303407594105E-2</v>
      </c>
      <c r="Y12" s="31">
        <f t="shared" si="5"/>
        <v>5.9170303407594105E-2</v>
      </c>
      <c r="Z12" s="31">
        <f t="shared" si="5"/>
        <v>5.9170303407594105E-2</v>
      </c>
      <c r="AA12" s="31">
        <f t="shared" si="5"/>
        <v>5.9170303407594105E-2</v>
      </c>
      <c r="AB12" s="31">
        <f t="shared" si="5"/>
        <v>5.9170303407594105E-2</v>
      </c>
      <c r="AC12" s="31">
        <f t="shared" si="5"/>
        <v>5.9170303407594105E-2</v>
      </c>
      <c r="AD12" s="31">
        <f t="shared" si="5"/>
        <v>5.9170303407594105E-2</v>
      </c>
      <c r="AE12" s="31">
        <f t="shared" si="5"/>
        <v>5.9170303407594105E-2</v>
      </c>
      <c r="AF12" s="31">
        <f t="shared" si="5"/>
        <v>5.9170303407594105E-2</v>
      </c>
      <c r="AG12" s="31">
        <f t="shared" si="5"/>
        <v>5.9170303407594105E-2</v>
      </c>
      <c r="AH12" s="31">
        <f t="shared" si="5"/>
        <v>5.9170303407594105E-2</v>
      </c>
      <c r="AI12" s="31">
        <f t="shared" si="5"/>
        <v>5.9170303407594105E-2</v>
      </c>
      <c r="AJ12" s="31">
        <f t="shared" si="5"/>
        <v>5.9170303407594105E-2</v>
      </c>
      <c r="AK12" s="31">
        <f t="shared" si="5"/>
        <v>5.9170303407594105E-2</v>
      </c>
      <c r="AL12" s="31">
        <f t="shared" si="5"/>
        <v>5.9170303407594105E-2</v>
      </c>
      <c r="AM12" s="31">
        <f t="shared" si="5"/>
        <v>5.9170303407594105E-2</v>
      </c>
      <c r="AN12" s="31">
        <f t="shared" si="5"/>
        <v>5.9170303407594105E-2</v>
      </c>
      <c r="AO12" s="31">
        <f t="shared" si="5"/>
        <v>5.9170303407594105E-2</v>
      </c>
      <c r="AP12" s="31">
        <f t="shared" si="5"/>
        <v>5.9170303407594105E-2</v>
      </c>
      <c r="AQ12" s="31">
        <f t="shared" si="5"/>
        <v>5.9170303407594105E-2</v>
      </c>
      <c r="AR12" s="31">
        <f t="shared" si="5"/>
        <v>5.9170303407594105E-2</v>
      </c>
      <c r="AS12" s="31">
        <f t="shared" si="5"/>
        <v>5.9170303407594105E-2</v>
      </c>
      <c r="AT12" s="31">
        <f t="shared" si="5"/>
        <v>5.9170303407594105E-2</v>
      </c>
      <c r="AU12" s="31">
        <f t="shared" si="5"/>
        <v>5.9170303407594105E-2</v>
      </c>
      <c r="AV12" s="31">
        <f t="shared" si="5"/>
        <v>5.9170303407594105E-2</v>
      </c>
      <c r="AW12" s="31">
        <f t="shared" si="5"/>
        <v>5.9170303407594105E-2</v>
      </c>
      <c r="AX12" s="31">
        <f t="shared" si="5"/>
        <v>5.9170303407594105E-2</v>
      </c>
      <c r="AY12" s="31">
        <f t="shared" si="5"/>
        <v>5.9170303407594105E-2</v>
      </c>
      <c r="AZ12" s="31">
        <f t="shared" si="5"/>
        <v>5.9170303407594105E-2</v>
      </c>
      <c r="BA12" s="31">
        <f t="shared" si="5"/>
        <v>5.9170303407594105E-2</v>
      </c>
      <c r="BB12" s="31">
        <f t="shared" si="5"/>
        <v>5.9170303407594105E-2</v>
      </c>
      <c r="BC12" s="31">
        <f t="shared" si="5"/>
        <v>5.9170303407594105E-2</v>
      </c>
      <c r="BD12" s="31">
        <f t="shared" si="5"/>
        <v>5.9170303407594105E-2</v>
      </c>
      <c r="BE12" s="31">
        <f t="shared" si="5"/>
        <v>5.9170303407594105E-2</v>
      </c>
      <c r="BF12" s="31">
        <f t="shared" si="5"/>
        <v>5.9170303407594105E-2</v>
      </c>
      <c r="BG12" s="31">
        <f t="shared" si="5"/>
        <v>5.9170303407594105E-2</v>
      </c>
      <c r="BH12" s="31">
        <f t="shared" si="5"/>
        <v>5.9170303407594105E-2</v>
      </c>
      <c r="BI12" s="31">
        <f t="shared" si="5"/>
        <v>5.9170303407594105E-2</v>
      </c>
      <c r="BJ12" s="31">
        <f t="shared" si="5"/>
        <v>5.9170303407594105E-2</v>
      </c>
      <c r="BK12" s="31">
        <f t="shared" si="5"/>
        <v>5.9170303407594105E-2</v>
      </c>
      <c r="BL12" s="31">
        <f t="shared" si="5"/>
        <v>5.9170303407594105E-2</v>
      </c>
      <c r="BM12" s="31">
        <f t="shared" si="5"/>
        <v>5.9170303407594105E-2</v>
      </c>
      <c r="BN12" s="31">
        <f t="shared" si="5"/>
        <v>5.9170303407594105E-2</v>
      </c>
      <c r="BO12" s="31">
        <f t="shared" si="5"/>
        <v>5.9170303407594105E-2</v>
      </c>
      <c r="BP12" s="31">
        <f t="shared" si="5"/>
        <v>5.9170303407594105E-2</v>
      </c>
      <c r="BQ12" s="31">
        <f t="shared" si="5"/>
        <v>5.9170303407594105E-2</v>
      </c>
      <c r="BR12" s="31">
        <f t="shared" si="5"/>
        <v>5.9170303407594105E-2</v>
      </c>
      <c r="BS12" s="31">
        <f t="shared" si="5"/>
        <v>5.9170303407594105E-2</v>
      </c>
      <c r="BT12" s="31">
        <f t="shared" si="5"/>
        <v>5.9170303407594105E-2</v>
      </c>
      <c r="BU12" s="31">
        <f t="shared" si="5"/>
        <v>5.9170303407594105E-2</v>
      </c>
      <c r="BV12" s="31">
        <f t="shared" si="5"/>
        <v>5.9170303407594105E-2</v>
      </c>
      <c r="BW12" s="31">
        <f t="shared" ref="BW12:CH12" si="6">BV12</f>
        <v>5.9170303407594105E-2</v>
      </c>
      <c r="BX12" s="31">
        <f t="shared" si="6"/>
        <v>5.9170303407594105E-2</v>
      </c>
      <c r="BY12" s="31">
        <f t="shared" si="6"/>
        <v>5.9170303407594105E-2</v>
      </c>
      <c r="BZ12" s="31">
        <f t="shared" si="6"/>
        <v>5.9170303407594105E-2</v>
      </c>
      <c r="CA12" s="31">
        <f t="shared" si="6"/>
        <v>5.9170303407594105E-2</v>
      </c>
      <c r="CB12" s="31">
        <f t="shared" si="6"/>
        <v>5.9170303407594105E-2</v>
      </c>
      <c r="CC12" s="31">
        <f t="shared" si="6"/>
        <v>5.9170303407594105E-2</v>
      </c>
      <c r="CD12" s="31">
        <f t="shared" si="6"/>
        <v>5.9170303407594105E-2</v>
      </c>
      <c r="CE12" s="31">
        <f t="shared" si="6"/>
        <v>5.9170303407594105E-2</v>
      </c>
      <c r="CF12" s="31">
        <f t="shared" si="6"/>
        <v>5.9170303407594105E-2</v>
      </c>
      <c r="CG12" s="31">
        <f t="shared" si="6"/>
        <v>5.9170303407594105E-2</v>
      </c>
      <c r="CH12" s="31">
        <f t="shared" si="6"/>
        <v>5.9170303407594105E-2</v>
      </c>
    </row>
    <row r="13" spans="1:86">
      <c r="B13" s="3"/>
      <c r="C13" s="5"/>
      <c r="D13" s="3"/>
      <c r="E13" s="5"/>
      <c r="F13" s="12"/>
      <c r="G13" s="12"/>
      <c r="H13" t="s">
        <v>14</v>
      </c>
      <c r="I13" s="31">
        <f t="shared" si="2"/>
        <v>7.5899196334072716E-2</v>
      </c>
      <c r="J13" s="31">
        <f>I13</f>
        <v>7.5899196334072716E-2</v>
      </c>
      <c r="K13" s="31">
        <f t="shared" ref="K13:BV13" si="7">J13</f>
        <v>7.5899196334072716E-2</v>
      </c>
      <c r="L13" s="31">
        <f t="shared" si="7"/>
        <v>7.5899196334072716E-2</v>
      </c>
      <c r="M13" s="31">
        <f t="shared" si="7"/>
        <v>7.5899196334072716E-2</v>
      </c>
      <c r="N13" s="31">
        <f t="shared" si="7"/>
        <v>7.5899196334072716E-2</v>
      </c>
      <c r="O13" s="31">
        <f t="shared" si="7"/>
        <v>7.5899196334072716E-2</v>
      </c>
      <c r="P13" s="31">
        <f t="shared" si="7"/>
        <v>7.5899196334072716E-2</v>
      </c>
      <c r="Q13" s="31">
        <f t="shared" si="7"/>
        <v>7.5899196334072716E-2</v>
      </c>
      <c r="R13" s="31">
        <f t="shared" si="7"/>
        <v>7.5899196334072716E-2</v>
      </c>
      <c r="S13" s="31">
        <f t="shared" si="7"/>
        <v>7.5899196334072716E-2</v>
      </c>
      <c r="T13" s="31">
        <f t="shared" si="7"/>
        <v>7.5899196334072716E-2</v>
      </c>
      <c r="U13" s="31">
        <f t="shared" si="7"/>
        <v>7.5899196334072716E-2</v>
      </c>
      <c r="V13" s="31">
        <f t="shared" si="7"/>
        <v>7.5899196334072716E-2</v>
      </c>
      <c r="W13" s="31">
        <f t="shared" si="7"/>
        <v>7.5899196334072716E-2</v>
      </c>
      <c r="X13" s="31">
        <f t="shared" si="7"/>
        <v>7.5899196334072716E-2</v>
      </c>
      <c r="Y13" s="31">
        <f t="shared" si="7"/>
        <v>7.5899196334072716E-2</v>
      </c>
      <c r="Z13" s="31">
        <f t="shared" si="7"/>
        <v>7.5899196334072716E-2</v>
      </c>
      <c r="AA13" s="31">
        <f t="shared" si="7"/>
        <v>7.5899196334072716E-2</v>
      </c>
      <c r="AB13" s="31">
        <f t="shared" si="7"/>
        <v>7.5899196334072716E-2</v>
      </c>
      <c r="AC13" s="31">
        <f t="shared" si="7"/>
        <v>7.5899196334072716E-2</v>
      </c>
      <c r="AD13" s="31">
        <f t="shared" si="7"/>
        <v>7.5899196334072716E-2</v>
      </c>
      <c r="AE13" s="31">
        <f t="shared" si="7"/>
        <v>7.5899196334072716E-2</v>
      </c>
      <c r="AF13" s="31">
        <f t="shared" si="7"/>
        <v>7.5899196334072716E-2</v>
      </c>
      <c r="AG13" s="31">
        <f t="shared" si="7"/>
        <v>7.5899196334072716E-2</v>
      </c>
      <c r="AH13" s="31">
        <f t="shared" si="7"/>
        <v>7.5899196334072716E-2</v>
      </c>
      <c r="AI13" s="31">
        <f t="shared" si="7"/>
        <v>7.5899196334072716E-2</v>
      </c>
      <c r="AJ13" s="31">
        <f t="shared" si="7"/>
        <v>7.5899196334072716E-2</v>
      </c>
      <c r="AK13" s="31">
        <f t="shared" si="7"/>
        <v>7.5899196334072716E-2</v>
      </c>
      <c r="AL13" s="31">
        <f t="shared" si="7"/>
        <v>7.5899196334072716E-2</v>
      </c>
      <c r="AM13" s="31">
        <f t="shared" si="7"/>
        <v>7.5899196334072716E-2</v>
      </c>
      <c r="AN13" s="31">
        <f t="shared" si="7"/>
        <v>7.5899196334072716E-2</v>
      </c>
      <c r="AO13" s="31">
        <f t="shared" si="7"/>
        <v>7.5899196334072716E-2</v>
      </c>
      <c r="AP13" s="31">
        <f t="shared" si="7"/>
        <v>7.5899196334072716E-2</v>
      </c>
      <c r="AQ13" s="31">
        <f t="shared" si="7"/>
        <v>7.5899196334072716E-2</v>
      </c>
      <c r="AR13" s="31">
        <f t="shared" si="7"/>
        <v>7.5899196334072716E-2</v>
      </c>
      <c r="AS13" s="31">
        <f t="shared" si="7"/>
        <v>7.5899196334072716E-2</v>
      </c>
      <c r="AT13" s="31">
        <f t="shared" si="7"/>
        <v>7.5899196334072716E-2</v>
      </c>
      <c r="AU13" s="31">
        <f t="shared" si="7"/>
        <v>7.5899196334072716E-2</v>
      </c>
      <c r="AV13" s="31">
        <f t="shared" si="7"/>
        <v>7.5899196334072716E-2</v>
      </c>
      <c r="AW13" s="31">
        <f t="shared" si="7"/>
        <v>7.5899196334072716E-2</v>
      </c>
      <c r="AX13" s="31">
        <f t="shared" si="7"/>
        <v>7.5899196334072716E-2</v>
      </c>
      <c r="AY13" s="31">
        <f t="shared" si="7"/>
        <v>7.5899196334072716E-2</v>
      </c>
      <c r="AZ13" s="31">
        <f t="shared" si="7"/>
        <v>7.5899196334072716E-2</v>
      </c>
      <c r="BA13" s="31">
        <f t="shared" si="7"/>
        <v>7.5899196334072716E-2</v>
      </c>
      <c r="BB13" s="31">
        <f t="shared" si="7"/>
        <v>7.5899196334072716E-2</v>
      </c>
      <c r="BC13" s="31">
        <f t="shared" si="7"/>
        <v>7.5899196334072716E-2</v>
      </c>
      <c r="BD13" s="31">
        <f t="shared" si="7"/>
        <v>7.5899196334072716E-2</v>
      </c>
      <c r="BE13" s="31">
        <f t="shared" si="7"/>
        <v>7.5899196334072716E-2</v>
      </c>
      <c r="BF13" s="31">
        <f t="shared" si="7"/>
        <v>7.5899196334072716E-2</v>
      </c>
      <c r="BG13" s="31">
        <f t="shared" si="7"/>
        <v>7.5899196334072716E-2</v>
      </c>
      <c r="BH13" s="31">
        <f t="shared" si="7"/>
        <v>7.5899196334072716E-2</v>
      </c>
      <c r="BI13" s="31">
        <f t="shared" si="7"/>
        <v>7.5899196334072716E-2</v>
      </c>
      <c r="BJ13" s="31">
        <f t="shared" si="7"/>
        <v>7.5899196334072716E-2</v>
      </c>
      <c r="BK13" s="31">
        <f t="shared" si="7"/>
        <v>7.5899196334072716E-2</v>
      </c>
      <c r="BL13" s="31">
        <f t="shared" si="7"/>
        <v>7.5899196334072716E-2</v>
      </c>
      <c r="BM13" s="31">
        <f t="shared" si="7"/>
        <v>7.5899196334072716E-2</v>
      </c>
      <c r="BN13" s="31">
        <f t="shared" si="7"/>
        <v>7.5899196334072716E-2</v>
      </c>
      <c r="BO13" s="31">
        <f t="shared" si="7"/>
        <v>7.5899196334072716E-2</v>
      </c>
      <c r="BP13" s="31">
        <f t="shared" si="7"/>
        <v>7.5899196334072716E-2</v>
      </c>
      <c r="BQ13" s="31">
        <f t="shared" si="7"/>
        <v>7.5899196334072716E-2</v>
      </c>
      <c r="BR13" s="31">
        <f t="shared" si="7"/>
        <v>7.5899196334072716E-2</v>
      </c>
      <c r="BS13" s="31">
        <f t="shared" si="7"/>
        <v>7.5899196334072716E-2</v>
      </c>
      <c r="BT13" s="31">
        <f t="shared" si="7"/>
        <v>7.5899196334072716E-2</v>
      </c>
      <c r="BU13" s="31">
        <f t="shared" si="7"/>
        <v>7.5899196334072716E-2</v>
      </c>
      <c r="BV13" s="31">
        <f t="shared" si="7"/>
        <v>7.5899196334072716E-2</v>
      </c>
      <c r="BW13" s="31">
        <f t="shared" ref="BW13:CH13" si="8">BV13</f>
        <v>7.5899196334072716E-2</v>
      </c>
      <c r="BX13" s="31">
        <f t="shared" si="8"/>
        <v>7.5899196334072716E-2</v>
      </c>
      <c r="BY13" s="31">
        <f t="shared" si="8"/>
        <v>7.5899196334072716E-2</v>
      </c>
      <c r="BZ13" s="31">
        <f t="shared" si="8"/>
        <v>7.5899196334072716E-2</v>
      </c>
      <c r="CA13" s="31">
        <f t="shared" si="8"/>
        <v>7.5899196334072716E-2</v>
      </c>
      <c r="CB13" s="31">
        <f t="shared" si="8"/>
        <v>7.5899196334072716E-2</v>
      </c>
      <c r="CC13" s="31">
        <f t="shared" si="8"/>
        <v>7.5899196334072716E-2</v>
      </c>
      <c r="CD13" s="31">
        <f t="shared" si="8"/>
        <v>7.5899196334072716E-2</v>
      </c>
      <c r="CE13" s="31">
        <f t="shared" si="8"/>
        <v>7.5899196334072716E-2</v>
      </c>
      <c r="CF13" s="31">
        <f t="shared" si="8"/>
        <v>7.5899196334072716E-2</v>
      </c>
      <c r="CG13" s="31">
        <f t="shared" si="8"/>
        <v>7.5899196334072716E-2</v>
      </c>
      <c r="CH13" s="31">
        <f t="shared" si="8"/>
        <v>7.5899196334072716E-2</v>
      </c>
    </row>
    <row r="14" spans="1:86">
      <c r="F14" s="11"/>
      <c r="G14" s="11"/>
    </row>
    <row r="15" spans="1:86">
      <c r="F15" s="11"/>
      <c r="G15" s="11"/>
    </row>
    <row r="16" spans="1:86">
      <c r="A16" s="2" t="s">
        <v>7</v>
      </c>
      <c r="C16" s="5"/>
      <c r="D16" s="5"/>
      <c r="E16" s="5"/>
      <c r="F16" s="12"/>
      <c r="G16" s="12"/>
      <c r="H16" s="2" t="s">
        <v>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</row>
    <row r="17" spans="1:86">
      <c r="A17" t="s">
        <v>11</v>
      </c>
      <c r="B17" s="3">
        <v>57300</v>
      </c>
      <c r="C17" s="5"/>
      <c r="D17" s="3">
        <v>85500</v>
      </c>
      <c r="E17" s="5"/>
      <c r="F17" s="24">
        <f>D17/B17*D17</f>
        <v>127578.53403141361</v>
      </c>
      <c r="G17" s="24"/>
      <c r="H17" t="s">
        <v>11</v>
      </c>
      <c r="I17" s="23">
        <f>B17</f>
        <v>57300</v>
      </c>
      <c r="J17" s="23">
        <f>I17*(1+J10)</f>
        <v>59243.255150080651</v>
      </c>
      <c r="K17" s="23">
        <f t="shared" ref="K17:BV18" si="9">J17*(1+K10)</f>
        <v>61252.413277095249</v>
      </c>
      <c r="L17" s="23">
        <f t="shared" si="9"/>
        <v>63329.709394993748</v>
      </c>
      <c r="M17" s="23">
        <f t="shared" si="9"/>
        <v>65477.454315324161</v>
      </c>
      <c r="N17" s="23">
        <f t="shared" si="9"/>
        <v>67698.037217809746</v>
      </c>
      <c r="O17" s="23">
        <f t="shared" si="9"/>
        <v>69993.92830810399</v>
      </c>
      <c r="P17" s="23">
        <f t="shared" si="9"/>
        <v>72367.681565679886</v>
      </c>
      <c r="Q17" s="23">
        <f t="shared" si="9"/>
        <v>74821.937584910323</v>
      </c>
      <c r="R17" s="23">
        <f t="shared" si="9"/>
        <v>77359.426512500024</v>
      </c>
      <c r="S17" s="23">
        <f t="shared" si="9"/>
        <v>79982.971084536694</v>
      </c>
      <c r="T17" s="23">
        <f t="shared" si="9"/>
        <v>82695.489766539802</v>
      </c>
      <c r="U17" s="23">
        <f t="shared" si="9"/>
        <v>85500.000000000015</v>
      </c>
      <c r="V17" s="23">
        <f t="shared" si="9"/>
        <v>88399.621559020889</v>
      </c>
      <c r="W17" s="23">
        <f t="shared" si="9"/>
        <v>91397.580020796595</v>
      </c>
      <c r="X17" s="23">
        <f t="shared" si="9"/>
        <v>94497.210353786504</v>
      </c>
      <c r="Y17" s="23">
        <f t="shared" si="9"/>
        <v>97701.960627577952</v>
      </c>
      <c r="Z17" s="23">
        <f t="shared" si="9"/>
        <v>101015.39584856429</v>
      </c>
      <c r="AA17" s="23">
        <f t="shared" si="9"/>
        <v>104441.20192570493</v>
      </c>
      <c r="AB17" s="23">
        <f t="shared" si="9"/>
        <v>107983.1897707789</v>
      </c>
      <c r="AC17" s="23">
        <f t="shared" si="9"/>
        <v>111645.29953769343</v>
      </c>
      <c r="AD17" s="23">
        <f t="shared" si="9"/>
        <v>115431.60500556287</v>
      </c>
      <c r="AE17" s="23">
        <f t="shared" si="9"/>
        <v>119346.31811043435</v>
      </c>
      <c r="AF17" s="23">
        <f t="shared" si="9"/>
        <v>123393.79363070076</v>
      </c>
      <c r="AG17" s="23">
        <f t="shared" si="9"/>
        <v>127578.53403141364</v>
      </c>
      <c r="AH17" s="23">
        <f t="shared" si="9"/>
        <v>131905.19447288456</v>
      </c>
      <c r="AI17" s="23">
        <f t="shared" si="9"/>
        <v>136378.58798914673</v>
      </c>
      <c r="AJ17" s="23">
        <f t="shared" si="9"/>
        <v>141003.69084203744</v>
      </c>
      <c r="AK17" s="23">
        <f t="shared" si="9"/>
        <v>145785.64805685714</v>
      </c>
      <c r="AL17" s="23">
        <f t="shared" si="9"/>
        <v>150729.77914576349</v>
      </c>
      <c r="AM17" s="23">
        <f t="shared" si="9"/>
        <v>155841.58402526652</v>
      </c>
      <c r="AN17" s="23">
        <f t="shared" si="9"/>
        <v>161126.74913440834</v>
      </c>
      <c r="AO17" s="23">
        <f t="shared" si="9"/>
        <v>166591.15376043264</v>
      </c>
      <c r="AP17" s="23">
        <f t="shared" si="9"/>
        <v>172240.87657898132</v>
      </c>
      <c r="AQ17" s="23">
        <f t="shared" si="9"/>
        <v>178082.20241609321</v>
      </c>
      <c r="AR17" s="23">
        <f t="shared" si="9"/>
        <v>184121.62923952736</v>
      </c>
      <c r="AS17" s="23">
        <f t="shared" si="9"/>
        <v>190365.87538718796</v>
      </c>
      <c r="AT17" s="23">
        <f t="shared" si="9"/>
        <v>196821.88704069171</v>
      </c>
      <c r="AU17" s="23">
        <f t="shared" si="9"/>
        <v>203496.84595239183</v>
      </c>
      <c r="AV17" s="23">
        <f t="shared" si="9"/>
        <v>210398.17743445386</v>
      </c>
      <c r="AW17" s="23">
        <f t="shared" si="9"/>
        <v>217533.55861887071</v>
      </c>
      <c r="AX17" s="23">
        <f t="shared" si="9"/>
        <v>224910.9269976053</v>
      </c>
      <c r="AY17" s="23">
        <f t="shared" si="9"/>
        <v>232538.48925236115</v>
      </c>
      <c r="AZ17" s="23">
        <f t="shared" si="9"/>
        <v>240424.73038380311</v>
      </c>
      <c r="BA17" s="23">
        <f t="shared" si="9"/>
        <v>248578.42315038387</v>
      </c>
      <c r="BB17" s="23">
        <f t="shared" si="9"/>
        <v>257008.63782727584</v>
      </c>
      <c r="BC17" s="23">
        <f t="shared" si="9"/>
        <v>265724.75229626481</v>
      </c>
      <c r="BD17" s="23">
        <f t="shared" si="9"/>
        <v>274736.4624778289</v>
      </c>
      <c r="BE17" s="23">
        <f t="shared" si="9"/>
        <v>284053.79311700829</v>
      </c>
      <c r="BF17" s="23">
        <f t="shared" si="9"/>
        <v>293687.10893506359</v>
      </c>
      <c r="BG17" s="23">
        <f t="shared" si="9"/>
        <v>303647.12615932815</v>
      </c>
      <c r="BH17" s="23">
        <f t="shared" si="9"/>
        <v>313944.92444408039</v>
      </c>
      <c r="BI17" s="23">
        <f t="shared" si="9"/>
        <v>324591.95919569716</v>
      </c>
      <c r="BJ17" s="23">
        <f t="shared" si="9"/>
        <v>335600.07431579853</v>
      </c>
      <c r="BK17" s="23">
        <f t="shared" si="9"/>
        <v>346981.51537655987</v>
      </c>
      <c r="BL17" s="23">
        <f t="shared" si="9"/>
        <v>358748.94324284763</v>
      </c>
      <c r="BM17" s="23">
        <f t="shared" si="9"/>
        <v>370915.44815633202</v>
      </c>
      <c r="BN17" s="23">
        <f t="shared" si="9"/>
        <v>383494.56429724413</v>
      </c>
      <c r="BO17" s="23">
        <f t="shared" si="9"/>
        <v>396500.28483997635</v>
      </c>
      <c r="BP17" s="23">
        <f t="shared" si="9"/>
        <v>409947.07751927356</v>
      </c>
      <c r="BQ17" s="23">
        <f t="shared" si="9"/>
        <v>423849.90072433185</v>
      </c>
      <c r="BR17" s="23">
        <f t="shared" si="9"/>
        <v>438224.22013870761</v>
      </c>
      <c r="BS17" s="23">
        <f t="shared" si="9"/>
        <v>453086.02594454738</v>
      </c>
      <c r="BT17" s="23">
        <f t="shared" si="9"/>
        <v>468451.85061027715</v>
      </c>
      <c r="BU17" s="23">
        <f t="shared" si="9"/>
        <v>484338.78728153778</v>
      </c>
      <c r="BV17" s="23">
        <f t="shared" si="9"/>
        <v>500764.50879582512</v>
      </c>
      <c r="BW17" s="23">
        <f t="shared" ref="BW17:CH20" si="10">BV17*(1+BW10)</f>
        <v>517747.28734198731</v>
      </c>
      <c r="BX17" s="23">
        <f t="shared" si="10"/>
        <v>535306.0147864481</v>
      </c>
      <c r="BY17" s="23">
        <f t="shared" si="10"/>
        <v>553460.22368876776</v>
      </c>
      <c r="BZ17" s="23">
        <f t="shared" si="10"/>
        <v>572230.10902991937</v>
      </c>
      <c r="CA17" s="23">
        <f t="shared" si="10"/>
        <v>591636.55067745177</v>
      </c>
      <c r="CB17" s="23">
        <f t="shared" si="10"/>
        <v>611701.1366125287</v>
      </c>
      <c r="CC17" s="23">
        <f t="shared" si="10"/>
        <v>632446.18694468378</v>
      </c>
      <c r="CD17" s="23">
        <f t="shared" si="10"/>
        <v>653894.7787410036</v>
      </c>
      <c r="CE17" s="23">
        <f t="shared" si="10"/>
        <v>676070.77169736137</v>
      </c>
      <c r="CF17" s="23">
        <f t="shared" si="10"/>
        <v>698998.83468025667</v>
      </c>
      <c r="CG17" s="23">
        <f t="shared" si="10"/>
        <v>722704.47316878685</v>
      </c>
      <c r="CH17" s="23">
        <f t="shared" si="10"/>
        <v>747214.0576272785</v>
      </c>
    </row>
    <row r="18" spans="1:86">
      <c r="A18" t="s">
        <v>12</v>
      </c>
      <c r="B18" s="3">
        <v>32500</v>
      </c>
      <c r="C18" s="5"/>
      <c r="D18" s="3">
        <v>79100</v>
      </c>
      <c r="E18" s="5"/>
      <c r="F18" s="24">
        <f t="shared" ref="F18:F22" si="11">D18/B18*D18</f>
        <v>192517.23076923078</v>
      </c>
      <c r="G18" s="24"/>
      <c r="H18" t="s">
        <v>12</v>
      </c>
      <c r="I18" s="23">
        <f t="shared" ref="I18:I20" si="12">B18</f>
        <v>32500</v>
      </c>
      <c r="J18" s="23">
        <f t="shared" ref="J18:Y20" si="13">I18*(1+J11)</f>
        <v>35000.516602626165</v>
      </c>
      <c r="K18" s="23">
        <f t="shared" si="13"/>
        <v>37693.420383098768</v>
      </c>
      <c r="L18" s="23">
        <f t="shared" si="13"/>
        <v>40593.51341318203</v>
      </c>
      <c r="M18" s="23">
        <f t="shared" si="13"/>
        <v>43716.736620830947</v>
      </c>
      <c r="N18" s="23">
        <f t="shared" si="13"/>
        <v>47080.257412616273</v>
      </c>
      <c r="O18" s="23">
        <f t="shared" si="13"/>
        <v>50702.564037728909</v>
      </c>
      <c r="P18" s="23">
        <f t="shared" si="13"/>
        <v>54603.567212253758</v>
      </c>
      <c r="Q18" s="23">
        <f t="shared" si="13"/>
        <v>58804.709562310818</v>
      </c>
      <c r="R18" s="23">
        <f t="shared" si="13"/>
        <v>63329.083487639065</v>
      </c>
      <c r="S18" s="23">
        <f t="shared" si="13"/>
        <v>68201.558093483371</v>
      </c>
      <c r="T18" s="23">
        <f t="shared" si="13"/>
        <v>73448.915888490388</v>
      </c>
      <c r="U18" s="23">
        <f t="shared" si="13"/>
        <v>79100.000000000029</v>
      </c>
      <c r="V18" s="23">
        <f t="shared" si="13"/>
        <v>85185.872715930178</v>
      </c>
      <c r="W18" s="23">
        <f t="shared" si="13"/>
        <v>91739.986224711189</v>
      </c>
      <c r="X18" s="23">
        <f t="shared" si="13"/>
        <v>98798.366491775378</v>
      </c>
      <c r="Y18" s="23">
        <f t="shared" si="13"/>
        <v>106399.81128331473</v>
      </c>
      <c r="Z18" s="23">
        <f t="shared" si="9"/>
        <v>114586.10342578302</v>
      </c>
      <c r="AA18" s="23">
        <f t="shared" si="9"/>
        <v>123402.24047336484</v>
      </c>
      <c r="AB18" s="23">
        <f t="shared" si="9"/>
        <v>132896.68204582378</v>
      </c>
      <c r="AC18" s="23">
        <f t="shared" si="9"/>
        <v>143121.61619627033</v>
      </c>
      <c r="AD18" s="23">
        <f t="shared" si="9"/>
        <v>154133.24627299231</v>
      </c>
      <c r="AE18" s="23">
        <f t="shared" si="9"/>
        <v>165992.09985213954</v>
      </c>
      <c r="AF18" s="23">
        <f t="shared" si="9"/>
        <v>178763.36143937201</v>
      </c>
      <c r="AG18" s="23">
        <f t="shared" si="9"/>
        <v>192517.23076923084</v>
      </c>
      <c r="AH18" s="23">
        <f t="shared" si="9"/>
        <v>207329.30867169469</v>
      </c>
      <c r="AI18" s="23">
        <f t="shared" si="9"/>
        <v>223281.01262691247</v>
      </c>
      <c r="AJ18" s="23">
        <f t="shared" si="9"/>
        <v>240460.02429229024</v>
      </c>
      <c r="AK18" s="23">
        <f t="shared" si="9"/>
        <v>258960.77146185219</v>
      </c>
      <c r="AL18" s="23">
        <f t="shared" si="9"/>
        <v>278884.94710705965</v>
      </c>
      <c r="AM18" s="23">
        <f t="shared" si="9"/>
        <v>300342.0683520973</v>
      </c>
      <c r="AN18" s="23">
        <f t="shared" si="9"/>
        <v>323450.0784561435</v>
      </c>
      <c r="AO18" s="23">
        <f t="shared" si="9"/>
        <v>348335.99511153804</v>
      </c>
      <c r="AP18" s="23">
        <f t="shared" si="9"/>
        <v>375136.60862134444</v>
      </c>
      <c r="AQ18" s="23">
        <f t="shared" si="9"/>
        <v>403999.23379397666</v>
      </c>
      <c r="AR18" s="23">
        <f t="shared" si="9"/>
        <v>435082.51968782558</v>
      </c>
      <c r="AS18" s="23">
        <f t="shared" si="9"/>
        <v>468557.32165680511</v>
      </c>
      <c r="AT18" s="23">
        <f t="shared" si="9"/>
        <v>504607.64049018634</v>
      </c>
      <c r="AU18" s="23">
        <f t="shared" si="9"/>
        <v>543431.63380888558</v>
      </c>
      <c r="AV18" s="23">
        <f t="shared" si="9"/>
        <v>585242.70527754351</v>
      </c>
      <c r="AW18" s="23">
        <f t="shared" si="9"/>
        <v>630270.67761946202</v>
      </c>
      <c r="AX18" s="23">
        <f t="shared" si="9"/>
        <v>678763.05588210537</v>
      </c>
      <c r="AY18" s="23">
        <f t="shared" si="9"/>
        <v>730986.38789695082</v>
      </c>
      <c r="AZ18" s="23">
        <f t="shared" si="9"/>
        <v>787227.72941172181</v>
      </c>
      <c r="BA18" s="23">
        <f t="shared" si="9"/>
        <v>847796.22194838978</v>
      </c>
      <c r="BB18" s="23">
        <f t="shared" si="9"/>
        <v>913024.79205994937</v>
      </c>
      <c r="BC18" s="23">
        <f t="shared" si="9"/>
        <v>983271.9813262634</v>
      </c>
      <c r="BD18" s="23">
        <f t="shared" si="9"/>
        <v>1058923.9171479079</v>
      </c>
      <c r="BE18" s="23">
        <f t="shared" si="9"/>
        <v>1140396.4351708703</v>
      </c>
      <c r="BF18" s="23">
        <f t="shared" si="9"/>
        <v>1228137.3650084229</v>
      </c>
      <c r="BG18" s="23">
        <f t="shared" si="9"/>
        <v>1322628.9918240879</v>
      </c>
      <c r="BH18" s="23">
        <f t="shared" si="9"/>
        <v>1424390.7073062677</v>
      </c>
      <c r="BI18" s="23">
        <f t="shared" si="9"/>
        <v>1533981.8646061369</v>
      </c>
      <c r="BJ18" s="23">
        <f t="shared" si="9"/>
        <v>1652004.8529315244</v>
      </c>
      <c r="BK18" s="23">
        <f t="shared" si="9"/>
        <v>1779108.4086968869</v>
      </c>
      <c r="BL18" s="23">
        <f t="shared" si="9"/>
        <v>1915991.1814297603</v>
      </c>
      <c r="BM18" s="23">
        <f t="shared" si="9"/>
        <v>2063405.5740343893</v>
      </c>
      <c r="BN18" s="23">
        <f t="shared" si="9"/>
        <v>2222161.8785212929</v>
      </c>
      <c r="BO18" s="23">
        <f t="shared" si="9"/>
        <v>2393132.7299356144</v>
      </c>
      <c r="BP18" s="23">
        <f t="shared" si="9"/>
        <v>2577257.9029661403</v>
      </c>
      <c r="BQ18" s="23">
        <f t="shared" si="9"/>
        <v>2775549.4776004888</v>
      </c>
      <c r="BR18" s="23">
        <f t="shared" si="9"/>
        <v>2989097.4022205016</v>
      </c>
      <c r="BS18" s="23">
        <f t="shared" si="9"/>
        <v>3219075.4847164741</v>
      </c>
      <c r="BT18" s="23">
        <f t="shared" si="9"/>
        <v>3466747.8445515637</v>
      </c>
      <c r="BU18" s="23">
        <f t="shared" si="9"/>
        <v>3733475.8612413993</v>
      </c>
      <c r="BV18" s="23">
        <f t="shared" si="9"/>
        <v>4020725.657442573</v>
      </c>
      <c r="BW18" s="23">
        <f t="shared" si="10"/>
        <v>4330076.1577822706</v>
      </c>
      <c r="BX18" s="23">
        <f t="shared" si="10"/>
        <v>4663227.7677259715</v>
      </c>
      <c r="BY18" s="23">
        <f t="shared" si="10"/>
        <v>5022011.720188315</v>
      </c>
      <c r="BZ18" s="23">
        <f t="shared" si="10"/>
        <v>5408400.1412625946</v>
      </c>
      <c r="CA18" s="23">
        <f t="shared" si="10"/>
        <v>5824516.8903971436</v>
      </c>
      <c r="CB18" s="23">
        <f t="shared" si="10"/>
        <v>6272649.2346037468</v>
      </c>
      <c r="CC18" s="23">
        <f t="shared" si="10"/>
        <v>6755260.4208676545</v>
      </c>
      <c r="CD18" s="23">
        <f t="shared" si="10"/>
        <v>7275003.2158659007</v>
      </c>
      <c r="CE18" s="23">
        <f t="shared" si="10"/>
        <v>7834734.4874176374</v>
      </c>
      <c r="CF18" s="23">
        <f t="shared" si="10"/>
        <v>8437530.9078162722</v>
      </c>
      <c r="CG18" s="23">
        <f t="shared" si="10"/>
        <v>9086705.8653598428</v>
      </c>
      <c r="CH18" s="23">
        <f t="shared" si="10"/>
        <v>9785827.6770371608</v>
      </c>
    </row>
    <row r="19" spans="1:86">
      <c r="A19" t="s">
        <v>13</v>
      </c>
      <c r="B19" s="3">
        <v>15100</v>
      </c>
      <c r="C19" s="5"/>
      <c r="D19" s="3">
        <v>30100</v>
      </c>
      <c r="E19" s="5"/>
      <c r="F19" s="24">
        <f t="shared" si="11"/>
        <v>60000.662251655631</v>
      </c>
      <c r="G19" s="24"/>
      <c r="H19" t="s">
        <v>13</v>
      </c>
      <c r="I19" s="23">
        <f t="shared" si="12"/>
        <v>15100</v>
      </c>
      <c r="J19" s="23">
        <f t="shared" si="13"/>
        <v>15993.471581454671</v>
      </c>
      <c r="K19" s="23">
        <f t="shared" ref="K19:BV20" si="14">J19*(1+K12)</f>
        <v>16939.810147470078</v>
      </c>
      <c r="L19" s="23">
        <f t="shared" si="14"/>
        <v>17942.143853562924</v>
      </c>
      <c r="M19" s="23">
        <f t="shared" si="14"/>
        <v>19003.785949160942</v>
      </c>
      <c r="N19" s="23">
        <f t="shared" si="14"/>
        <v>20128.245729665767</v>
      </c>
      <c r="O19" s="23">
        <f t="shared" si="14"/>
        <v>21319.2401365527</v>
      </c>
      <c r="P19" s="23">
        <f t="shared" si="14"/>
        <v>22580.706043851882</v>
      </c>
      <c r="Q19" s="23">
        <f t="shared" si="14"/>
        <v>23916.813271624291</v>
      </c>
      <c r="R19" s="23">
        <f t="shared" si="14"/>
        <v>25331.978369449072</v>
      </c>
      <c r="S19" s="23">
        <f t="shared" si="14"/>
        <v>26830.879215483987</v>
      </c>
      <c r="T19" s="23">
        <f t="shared" si="14"/>
        <v>28418.470479356685</v>
      </c>
      <c r="U19" s="23">
        <f t="shared" si="14"/>
        <v>30099.999999999978</v>
      </c>
      <c r="V19" s="23">
        <f t="shared" si="14"/>
        <v>31881.026132568561</v>
      </c>
      <c r="W19" s="23">
        <f t="shared" si="14"/>
        <v>33767.436121778075</v>
      </c>
      <c r="X19" s="23">
        <f t="shared" si="14"/>
        <v>35765.465562400233</v>
      </c>
      <c r="Y19" s="23">
        <f t="shared" si="14"/>
        <v>37881.719011241315</v>
      </c>
      <c r="Z19" s="23">
        <f t="shared" si="14"/>
        <v>40123.191818737687</v>
      </c>
      <c r="AA19" s="23">
        <f t="shared" si="14"/>
        <v>42497.293252333497</v>
      </c>
      <c r="AB19" s="23">
        <f t="shared" si="14"/>
        <v>45011.87098807557</v>
      </c>
      <c r="AC19" s="23">
        <f t="shared" si="14"/>
        <v>47675.237051383483</v>
      </c>
      <c r="AD19" s="23">
        <f t="shared" si="14"/>
        <v>50496.195292742814</v>
      </c>
      <c r="AE19" s="23">
        <f t="shared" si="14"/>
        <v>53484.070489143531</v>
      </c>
      <c r="AF19" s="23">
        <f t="shared" si="14"/>
        <v>56648.739167459302</v>
      </c>
      <c r="AG19" s="23">
        <f t="shared" si="14"/>
        <v>60000.662251655529</v>
      </c>
      <c r="AH19" s="23">
        <f t="shared" si="14"/>
        <v>63550.919641742563</v>
      </c>
      <c r="AI19" s="23">
        <f t="shared" si="14"/>
        <v>67311.246838776104</v>
      </c>
      <c r="AJ19" s="23">
        <f t="shared" si="14"/>
        <v>71294.073736969949</v>
      </c>
      <c r="AK19" s="23">
        <f t="shared" si="14"/>
        <v>75512.565711149844</v>
      </c>
      <c r="AL19" s="23">
        <f t="shared" si="14"/>
        <v>79980.667135364463</v>
      </c>
      <c r="AM19" s="23">
        <f t="shared" si="14"/>
        <v>84713.147476505765</v>
      </c>
      <c r="AN19" s="23">
        <f t="shared" si="14"/>
        <v>89725.65011530288</v>
      </c>
      <c r="AO19" s="23">
        <f t="shared" si="14"/>
        <v>95034.744056068987</v>
      </c>
      <c r="AP19" s="23">
        <f t="shared" si="14"/>
        <v>100657.97869612963</v>
      </c>
      <c r="AQ19" s="23">
        <f t="shared" si="14"/>
        <v>106613.94183597477</v>
      </c>
      <c r="AR19" s="23">
        <f t="shared" si="14"/>
        <v>112922.32112188898</v>
      </c>
      <c r="AS19" s="23">
        <f t="shared" si="14"/>
        <v>119603.96912416093</v>
      </c>
      <c r="AT19" s="23">
        <f t="shared" si="14"/>
        <v>126680.97226599004</v>
      </c>
      <c r="AU19" s="23">
        <f t="shared" si="14"/>
        <v>134176.7238309377</v>
      </c>
      <c r="AV19" s="23">
        <f t="shared" si="14"/>
        <v>142116.00129025124</v>
      </c>
      <c r="AW19" s="23">
        <f t="shared" si="14"/>
        <v>150525.04820566945</v>
      </c>
      <c r="AX19" s="23">
        <f t="shared" si="14"/>
        <v>159431.66097844162</v>
      </c>
      <c r="AY19" s="23">
        <f t="shared" si="14"/>
        <v>168865.2807313127</v>
      </c>
      <c r="AZ19" s="23">
        <f t="shared" si="14"/>
        <v>178857.09062719301</v>
      </c>
      <c r="BA19" s="23">
        <f t="shared" si="14"/>
        <v>189440.11894620358</v>
      </c>
      <c r="BB19" s="23">
        <f t="shared" si="14"/>
        <v>200649.34826182117</v>
      </c>
      <c r="BC19" s="23">
        <f t="shared" si="14"/>
        <v>212521.83107700915</v>
      </c>
      <c r="BD19" s="23">
        <f t="shared" si="14"/>
        <v>225096.81230257323</v>
      </c>
      <c r="BE19" s="23">
        <f t="shared" si="14"/>
        <v>238415.85898259876</v>
      </c>
      <c r="BF19" s="23">
        <f t="shared" si="14"/>
        <v>252522.99769578129</v>
      </c>
      <c r="BG19" s="23">
        <f t="shared" si="14"/>
        <v>267464.86008683586</v>
      </c>
      <c r="BH19" s="23">
        <f t="shared" si="14"/>
        <v>283290.83700904367</v>
      </c>
      <c r="BI19" s="23">
        <f t="shared" si="14"/>
        <v>300053.24178746005</v>
      </c>
      <c r="BJ19" s="23">
        <f t="shared" si="14"/>
        <v>317807.48314245627</v>
      </c>
      <c r="BK19" s="23">
        <f t="shared" si="14"/>
        <v>336612.24834519927</v>
      </c>
      <c r="BL19" s="23">
        <f t="shared" si="14"/>
        <v>356529.69721049711</v>
      </c>
      <c r="BM19" s="23">
        <f t="shared" si="14"/>
        <v>377625.66756825987</v>
      </c>
      <c r="BN19" s="23">
        <f t="shared" si="14"/>
        <v>399969.89289276907</v>
      </c>
      <c r="BO19" s="23">
        <f t="shared" si="14"/>
        <v>423636.23280913715</v>
      </c>
      <c r="BP19" s="23">
        <f t="shared" si="14"/>
        <v>448702.91723890399</v>
      </c>
      <c r="BQ19" s="23">
        <f t="shared" si="14"/>
        <v>475252.80499180255</v>
      </c>
      <c r="BR19" s="23">
        <f t="shared" si="14"/>
        <v>503373.65765847766</v>
      </c>
      <c r="BS19" s="23">
        <f t="shared" si="14"/>
        <v>533158.42970952019</v>
      </c>
      <c r="BT19" s="23">
        <f t="shared" si="14"/>
        <v>564705.57575974893</v>
      </c>
      <c r="BU19" s="23">
        <f t="shared" si="14"/>
        <v>598119.37601341342</v>
      </c>
      <c r="BV19" s="23">
        <f t="shared" si="14"/>
        <v>633510.28096608794</v>
      </c>
      <c r="BW19" s="23">
        <f t="shared" si="10"/>
        <v>670995.27650268155</v>
      </c>
      <c r="BX19" s="23">
        <f t="shared" si="10"/>
        <v>710698.27059840772</v>
      </c>
      <c r="BY19" s="23">
        <f t="shared" si="10"/>
        <v>752750.50290096796</v>
      </c>
      <c r="BZ19" s="23">
        <f t="shared" si="10"/>
        <v>797290.97854783724</v>
      </c>
      <c r="CA19" s="23">
        <f t="shared" si="10"/>
        <v>844466.9276526504</v>
      </c>
      <c r="CB19" s="23">
        <f t="shared" si="10"/>
        <v>894434.29197953653</v>
      </c>
      <c r="CC19" s="23">
        <f t="shared" si="10"/>
        <v>947358.24041412235</v>
      </c>
      <c r="CD19" s="23">
        <f t="shared" si="10"/>
        <v>1003413.7149351104</v>
      </c>
      <c r="CE19" s="23">
        <f t="shared" si="10"/>
        <v>1062786.008891162</v>
      </c>
      <c r="CF19" s="23">
        <f t="shared" si="10"/>
        <v>1125671.3794945981</v>
      </c>
      <c r="CG19" s="23">
        <f t="shared" si="10"/>
        <v>1192277.6965565386</v>
      </c>
      <c r="CH19" s="23">
        <f t="shared" si="10"/>
        <v>1262825.1296078963</v>
      </c>
    </row>
    <row r="20" spans="1:86">
      <c r="A20" t="s">
        <v>14</v>
      </c>
      <c r="B20" s="3">
        <v>6900</v>
      </c>
      <c r="C20" s="5"/>
      <c r="D20" s="3">
        <v>16600</v>
      </c>
      <c r="E20" s="5"/>
      <c r="F20" s="24">
        <f t="shared" si="11"/>
        <v>39936.231884057968</v>
      </c>
      <c r="G20" s="24"/>
      <c r="H20" t="s">
        <v>14</v>
      </c>
      <c r="I20" s="23">
        <f t="shared" si="12"/>
        <v>6900</v>
      </c>
      <c r="J20" s="23">
        <f t="shared" si="13"/>
        <v>7423.7044547051019</v>
      </c>
      <c r="K20" s="23">
        <f t="shared" si="14"/>
        <v>7987.1576566388949</v>
      </c>
      <c r="L20" s="23">
        <f t="shared" si="14"/>
        <v>8593.3765037713219</v>
      </c>
      <c r="M20" s="23">
        <f t="shared" si="14"/>
        <v>9245.6068742036696</v>
      </c>
      <c r="N20" s="23">
        <f t="shared" si="14"/>
        <v>9947.3410055765071</v>
      </c>
      <c r="O20" s="23">
        <f t="shared" si="14"/>
        <v>10702.33619356073</v>
      </c>
      <c r="P20" s="23">
        <f t="shared" si="14"/>
        <v>11514.634909549048</v>
      </c>
      <c r="Q20" s="23">
        <f t="shared" si="14"/>
        <v>12388.586445264078</v>
      </c>
      <c r="R20" s="23">
        <f t="shared" si="14"/>
        <v>13328.870200174808</v>
      </c>
      <c r="S20" s="23">
        <f t="shared" si="14"/>
        <v>14340.520736409248</v>
      </c>
      <c r="T20" s="23">
        <f t="shared" si="14"/>
        <v>15428.954735314814</v>
      </c>
      <c r="U20" s="23">
        <f t="shared" si="14"/>
        <v>16599.999999999993</v>
      </c>
      <c r="V20" s="23">
        <f t="shared" si="14"/>
        <v>17859.9266591456</v>
      </c>
      <c r="W20" s="23">
        <f t="shared" si="14"/>
        <v>19215.48073916023</v>
      </c>
      <c r="X20" s="23">
        <f t="shared" si="14"/>
        <v>20673.920284435346</v>
      </c>
      <c r="Y20" s="23">
        <f t="shared" si="14"/>
        <v>22243.054219098674</v>
      </c>
      <c r="Z20" s="23">
        <f t="shared" si="14"/>
        <v>23931.284158343467</v>
      </c>
      <c r="AA20" s="23">
        <f t="shared" si="14"/>
        <v>25747.649393204061</v>
      </c>
      <c r="AB20" s="23">
        <f t="shared" si="14"/>
        <v>27701.875289639724</v>
      </c>
      <c r="AC20" s="23">
        <f t="shared" si="14"/>
        <v>29804.425361070087</v>
      </c>
      <c r="AD20" s="23">
        <f t="shared" si="14"/>
        <v>32066.557293174163</v>
      </c>
      <c r="AE20" s="23">
        <f t="shared" si="14"/>
        <v>34500.383220926582</v>
      </c>
      <c r="AF20" s="23">
        <f t="shared" si="14"/>
        <v>37118.93458061244</v>
      </c>
      <c r="AG20" s="23">
        <f t="shared" si="14"/>
        <v>39936.231884057946</v>
      </c>
      <c r="AH20" s="23">
        <f t="shared" si="14"/>
        <v>42967.359788669113</v>
      </c>
      <c r="AI20" s="23">
        <f t="shared" si="14"/>
        <v>46228.54786522605</v>
      </c>
      <c r="AJ20" s="23">
        <f t="shared" si="14"/>
        <v>49737.25749588792</v>
      </c>
      <c r="AK20" s="23">
        <f t="shared" si="14"/>
        <v>53512.275367686649</v>
      </c>
      <c r="AL20" s="23">
        <f t="shared" si="14"/>
        <v>57573.814062101657</v>
      </c>
      <c r="AM20" s="23">
        <f t="shared" si="14"/>
        <v>61943.620279302508</v>
      </c>
      <c r="AN20" s="23">
        <f t="shared" si="14"/>
        <v>66645.09127652453</v>
      </c>
      <c r="AO20" s="23">
        <f t="shared" si="14"/>
        <v>71703.400144023661</v>
      </c>
      <c r="AP20" s="23">
        <f t="shared" si="14"/>
        <v>77145.630589375491</v>
      </c>
      <c r="AQ20" s="23">
        <f t="shared" si="14"/>
        <v>83000.921951794342</v>
      </c>
      <c r="AR20" s="23">
        <f t="shared" si="14"/>
        <v>89300.625222922623</v>
      </c>
      <c r="AS20" s="23">
        <f t="shared" si="14"/>
        <v>96078.470909472671</v>
      </c>
      <c r="AT20" s="23">
        <f t="shared" si="14"/>
        <v>103370.74963650823</v>
      </c>
      <c r="AU20" s="23">
        <f t="shared" si="14"/>
        <v>111216.50645836984</v>
      </c>
      <c r="AV20" s="23">
        <f t="shared" si="14"/>
        <v>119657.74991764332</v>
      </c>
      <c r="AW20" s="23">
        <f t="shared" si="14"/>
        <v>128739.6769715359</v>
      </c>
      <c r="AX20" s="23">
        <f t="shared" si="14"/>
        <v>138510.9149899836</v>
      </c>
      <c r="AY20" s="23">
        <f t="shared" si="14"/>
        <v>149023.78212122043</v>
      </c>
      <c r="AZ20" s="23">
        <f t="shared" si="14"/>
        <v>160334.56741888501</v>
      </c>
      <c r="BA20" s="23">
        <f t="shared" si="14"/>
        <v>172503.83223054957</v>
      </c>
      <c r="BB20" s="23">
        <f t="shared" si="14"/>
        <v>185596.734461396</v>
      </c>
      <c r="BC20" s="23">
        <f t="shared" si="14"/>
        <v>199683.37744924426</v>
      </c>
      <c r="BD20" s="23">
        <f t="shared" si="14"/>
        <v>214839.1853189152</v>
      </c>
      <c r="BE20" s="23">
        <f t="shared" si="14"/>
        <v>231145.30682568779</v>
      </c>
      <c r="BF20" s="23">
        <f t="shared" si="14"/>
        <v>248689.04985015016</v>
      </c>
      <c r="BG20" s="23">
        <f t="shared" si="14"/>
        <v>267564.3488708607</v>
      </c>
      <c r="BH20" s="23">
        <f t="shared" si="14"/>
        <v>287872.26791780849</v>
      </c>
      <c r="BI20" s="23">
        <f t="shared" si="14"/>
        <v>309721.54169963702</v>
      </c>
      <c r="BJ20" s="23">
        <f t="shared" si="14"/>
        <v>333229.15780198947</v>
      </c>
      <c r="BK20" s="23">
        <f t="shared" si="14"/>
        <v>358520.98307424039</v>
      </c>
      <c r="BL20" s="23">
        <f t="shared" si="14"/>
        <v>385732.43755847693</v>
      </c>
      <c r="BM20" s="23">
        <f t="shared" si="14"/>
        <v>415009.2195691482</v>
      </c>
      <c r="BN20" s="23">
        <f t="shared" si="14"/>
        <v>446508.08580567728</v>
      </c>
      <c r="BO20" s="23">
        <f t="shared" si="14"/>
        <v>480397.69067499338</v>
      </c>
      <c r="BP20" s="23">
        <f t="shared" si="14"/>
        <v>516859.48931796983</v>
      </c>
      <c r="BQ20" s="23">
        <f t="shared" si="14"/>
        <v>556088.70917484292</v>
      </c>
      <c r="BR20" s="23">
        <f t="shared" si="14"/>
        <v>598295.39529166534</v>
      </c>
      <c r="BS20" s="23">
        <f t="shared" si="14"/>
        <v>643705.53496467904</v>
      </c>
      <c r="BT20" s="23">
        <f t="shared" si="14"/>
        <v>692562.26774429251</v>
      </c>
      <c r="BU20" s="23">
        <f t="shared" si="14"/>
        <v>745127.18727738725</v>
      </c>
      <c r="BV20" s="23">
        <f t="shared" si="14"/>
        <v>801681.74195840908</v>
      </c>
      <c r="BW20" s="23">
        <f t="shared" si="10"/>
        <v>862528.74188875174</v>
      </c>
      <c r="BX20" s="23">
        <f t="shared" si="10"/>
        <v>927993.98021314689</v>
      </c>
      <c r="BY20" s="23">
        <f t="shared" si="10"/>
        <v>998427.9775141821</v>
      </c>
      <c r="BZ20" s="23">
        <f t="shared" si="10"/>
        <v>1074207.8586049622</v>
      </c>
      <c r="CA20" s="23">
        <f t="shared" si="10"/>
        <v>1155739.3717688241</v>
      </c>
      <c r="CB20" s="23">
        <f t="shared" si="10"/>
        <v>1243459.061257724</v>
      </c>
      <c r="CC20" s="23">
        <f t="shared" si="10"/>
        <v>1337836.6046815056</v>
      </c>
      <c r="CD20" s="23">
        <f t="shared" si="10"/>
        <v>1439377.3278031363</v>
      </c>
      <c r="CE20" s="23">
        <f t="shared" si="10"/>
        <v>1548624.9102048795</v>
      </c>
      <c r="CF20" s="23">
        <f t="shared" si="10"/>
        <v>1666164.2963123554</v>
      </c>
      <c r="CG20" s="23">
        <f t="shared" si="10"/>
        <v>1792624.8273629891</v>
      </c>
      <c r="CH20" s="23">
        <f t="shared" si="10"/>
        <v>1928683.6110883458</v>
      </c>
    </row>
    <row r="21" spans="1:86">
      <c r="B21" s="3"/>
      <c r="C21" s="5"/>
      <c r="D21" s="3"/>
      <c r="E21" s="5"/>
      <c r="F21" s="25"/>
      <c r="G21" s="25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</row>
    <row r="22" spans="1:86">
      <c r="A22" s="2" t="s">
        <v>7</v>
      </c>
      <c r="B22" s="4">
        <f>SUM(B17:B20)</f>
        <v>111800</v>
      </c>
      <c r="C22" s="6"/>
      <c r="D22" s="4">
        <f>SUM(D17:D20)</f>
        <v>211300</v>
      </c>
      <c r="E22" s="5"/>
      <c r="F22" s="25">
        <f t="shared" si="11"/>
        <v>399353.22003577813</v>
      </c>
      <c r="G22" s="25"/>
      <c r="H22" s="5"/>
      <c r="I22" s="10">
        <f>SUM(I17:I20)</f>
        <v>111800</v>
      </c>
      <c r="J22" s="10">
        <f t="shared" ref="J22:BU22" si="15">SUM(J17:J20)</f>
        <v>117660.94778886659</v>
      </c>
      <c r="K22" s="10">
        <f t="shared" si="15"/>
        <v>123872.80146430299</v>
      </c>
      <c r="L22" s="10">
        <f t="shared" si="15"/>
        <v>130458.74316551002</v>
      </c>
      <c r="M22" s="10">
        <f t="shared" si="15"/>
        <v>137443.58375951971</v>
      </c>
      <c r="N22" s="10">
        <f t="shared" si="15"/>
        <v>144853.88136566829</v>
      </c>
      <c r="O22" s="10">
        <f t="shared" si="15"/>
        <v>152718.06867594633</v>
      </c>
      <c r="P22" s="10">
        <f t="shared" si="15"/>
        <v>161066.58973133459</v>
      </c>
      <c r="Q22" s="10">
        <f t="shared" si="15"/>
        <v>169932.04686410952</v>
      </c>
      <c r="R22" s="10">
        <f t="shared" si="15"/>
        <v>179349.35856976296</v>
      </c>
      <c r="S22" s="10">
        <f t="shared" si="15"/>
        <v>189355.9291299133</v>
      </c>
      <c r="T22" s="10">
        <f t="shared" si="15"/>
        <v>199991.83086970169</v>
      </c>
      <c r="U22" s="10">
        <f t="shared" si="15"/>
        <v>211300.00000000003</v>
      </c>
      <c r="V22" s="10">
        <f t="shared" si="15"/>
        <v>223326.44706666522</v>
      </c>
      <c r="W22" s="10">
        <f t="shared" si="15"/>
        <v>236120.4831064461</v>
      </c>
      <c r="X22" s="10">
        <f t="shared" si="15"/>
        <v>249734.96269239747</v>
      </c>
      <c r="Y22" s="10">
        <f t="shared" si="15"/>
        <v>264226.54514123267</v>
      </c>
      <c r="Z22" s="10">
        <f t="shared" si="15"/>
        <v>279655.97525142849</v>
      </c>
      <c r="AA22" s="10">
        <f t="shared" si="15"/>
        <v>296088.38504460733</v>
      </c>
      <c r="AB22" s="10">
        <f t="shared" si="15"/>
        <v>313593.61809431802</v>
      </c>
      <c r="AC22" s="10">
        <f t="shared" si="15"/>
        <v>332246.57814641733</v>
      </c>
      <c r="AD22" s="10">
        <f t="shared" si="15"/>
        <v>352127.60386447213</v>
      </c>
      <c r="AE22" s="10">
        <f t="shared" si="15"/>
        <v>373322.87167264399</v>
      </c>
      <c r="AF22" s="10">
        <f t="shared" si="15"/>
        <v>395924.82881814451</v>
      </c>
      <c r="AG22" s="10">
        <f t="shared" si="15"/>
        <v>420032.65893635794</v>
      </c>
      <c r="AH22" s="10">
        <f t="shared" si="15"/>
        <v>445752.78257499088</v>
      </c>
      <c r="AI22" s="10">
        <f t="shared" si="15"/>
        <v>473199.39532006136</v>
      </c>
      <c r="AJ22" s="10">
        <f t="shared" si="15"/>
        <v>502495.04636718554</v>
      </c>
      <c r="AK22" s="10">
        <f t="shared" si="15"/>
        <v>533771.26059754577</v>
      </c>
      <c r="AL22" s="10">
        <f t="shared" si="15"/>
        <v>567169.20745028928</v>
      </c>
      <c r="AM22" s="10">
        <f t="shared" si="15"/>
        <v>602840.42013317207</v>
      </c>
      <c r="AN22" s="10">
        <f t="shared" si="15"/>
        <v>640947.56898237928</v>
      </c>
      <c r="AO22" s="10">
        <f t="shared" si="15"/>
        <v>681665.29307206336</v>
      </c>
      <c r="AP22" s="10">
        <f t="shared" si="15"/>
        <v>725181.09448583086</v>
      </c>
      <c r="AQ22" s="10">
        <f t="shared" si="15"/>
        <v>771696.29999783891</v>
      </c>
      <c r="AR22" s="10">
        <f t="shared" si="15"/>
        <v>821427.09527216456</v>
      </c>
      <c r="AS22" s="10">
        <f t="shared" si="15"/>
        <v>874605.63707762666</v>
      </c>
      <c r="AT22" s="10">
        <f t="shared" si="15"/>
        <v>931481.24943337636</v>
      </c>
      <c r="AU22" s="10">
        <f t="shared" si="15"/>
        <v>992321.71005058498</v>
      </c>
      <c r="AV22" s="10">
        <f t="shared" si="15"/>
        <v>1057414.6339198919</v>
      </c>
      <c r="AW22" s="10">
        <f t="shared" si="15"/>
        <v>1127068.9614155381</v>
      </c>
      <c r="AX22" s="10">
        <f t="shared" si="15"/>
        <v>1201616.5588481359</v>
      </c>
      <c r="AY22" s="10">
        <f t="shared" si="15"/>
        <v>1281413.9400018451</v>
      </c>
      <c r="AZ22" s="10">
        <f t="shared" si="15"/>
        <v>1366844.117841603</v>
      </c>
      <c r="BA22" s="10">
        <f t="shared" si="15"/>
        <v>1458318.5962755268</v>
      </c>
      <c r="BB22" s="10">
        <f t="shared" si="15"/>
        <v>1556279.5126104422</v>
      </c>
      <c r="BC22" s="10">
        <f t="shared" si="15"/>
        <v>1661201.9421487816</v>
      </c>
      <c r="BD22" s="10">
        <f t="shared" si="15"/>
        <v>1773596.377247225</v>
      </c>
      <c r="BE22" s="10">
        <f t="shared" si="15"/>
        <v>1894011.3940961652</v>
      </c>
      <c r="BF22" s="10">
        <f t="shared" si="15"/>
        <v>2023036.5214894179</v>
      </c>
      <c r="BG22" s="10">
        <f t="shared" si="15"/>
        <v>2161305.326941113</v>
      </c>
      <c r="BH22" s="10">
        <f t="shared" si="15"/>
        <v>2309498.7366772001</v>
      </c>
      <c r="BI22" s="10">
        <f t="shared" si="15"/>
        <v>2468348.6072889315</v>
      </c>
      <c r="BJ22" s="10">
        <f t="shared" si="15"/>
        <v>2638641.5681917686</v>
      </c>
      <c r="BK22" s="10">
        <f t="shared" si="15"/>
        <v>2821223.155492886</v>
      </c>
      <c r="BL22" s="10">
        <f t="shared" si="15"/>
        <v>3017002.259441582</v>
      </c>
      <c r="BM22" s="10">
        <f t="shared" si="15"/>
        <v>3226955.9093281291</v>
      </c>
      <c r="BN22" s="10">
        <f t="shared" si="15"/>
        <v>3452134.4215169833</v>
      </c>
      <c r="BO22" s="10">
        <f t="shared" si="15"/>
        <v>3693666.9382597213</v>
      </c>
      <c r="BP22" s="10">
        <f t="shared" si="15"/>
        <v>3952767.3870422877</v>
      </c>
      <c r="BQ22" s="10">
        <f t="shared" si="15"/>
        <v>4230740.8924914664</v>
      </c>
      <c r="BR22" s="10">
        <f t="shared" si="15"/>
        <v>4528990.6753093526</v>
      </c>
      <c r="BS22" s="10">
        <f t="shared" si="15"/>
        <v>4849025.4753352199</v>
      </c>
      <c r="BT22" s="10">
        <f t="shared" si="15"/>
        <v>5192467.5386658823</v>
      </c>
      <c r="BU22" s="10">
        <f t="shared" si="15"/>
        <v>5561061.2118137367</v>
      </c>
      <c r="BV22" s="10">
        <f t="shared" ref="BV22:CH22" si="16">SUM(BV17:BV20)</f>
        <v>5956682.1891628951</v>
      </c>
      <c r="BW22" s="10">
        <f t="shared" si="16"/>
        <v>6381347.4635156915</v>
      </c>
      <c r="BX22" s="10">
        <f t="shared" si="16"/>
        <v>6837226.0333239743</v>
      </c>
      <c r="BY22" s="10">
        <f t="shared" si="16"/>
        <v>7326650.4242922328</v>
      </c>
      <c r="BZ22" s="10">
        <f t="shared" si="16"/>
        <v>7852129.0874453131</v>
      </c>
      <c r="CA22" s="10">
        <f t="shared" si="16"/>
        <v>8416359.7404960692</v>
      </c>
      <c r="CB22" s="10">
        <f t="shared" si="16"/>
        <v>9022243.7244535368</v>
      </c>
      <c r="CC22" s="10">
        <f t="shared" si="16"/>
        <v>9672901.4529079664</v>
      </c>
      <c r="CD22" s="10">
        <f t="shared" si="16"/>
        <v>10371689.037345152</v>
      </c>
      <c r="CE22" s="10">
        <f t="shared" si="16"/>
        <v>11122216.178211041</v>
      </c>
      <c r="CF22" s="10">
        <f t="shared" si="16"/>
        <v>11928365.418303482</v>
      </c>
      <c r="CG22" s="10">
        <f t="shared" si="16"/>
        <v>12794312.862448156</v>
      </c>
      <c r="CH22" s="10">
        <f t="shared" si="16"/>
        <v>13724550.475360684</v>
      </c>
    </row>
    <row r="23" spans="1:86">
      <c r="F23" s="24"/>
      <c r="G23" s="24"/>
    </row>
    <row r="24" spans="1:86">
      <c r="A24" s="2" t="s">
        <v>21</v>
      </c>
      <c r="C24" s="5"/>
      <c r="D24" s="5"/>
      <c r="E24" s="5"/>
      <c r="F24" s="12"/>
      <c r="G24" s="12"/>
      <c r="H24" s="2" t="s">
        <v>26</v>
      </c>
    </row>
    <row r="25" spans="1:86">
      <c r="A25" s="11" t="s">
        <v>11</v>
      </c>
      <c r="B25" s="28">
        <f>(B33)/B17*1000000</f>
        <v>279.53216374268999</v>
      </c>
      <c r="C25" s="28"/>
      <c r="D25" s="28">
        <f>(D33)/D17*1000000</f>
        <v>279.53216374269005</v>
      </c>
      <c r="E25" s="29"/>
      <c r="F25" s="28">
        <f>(F33)/F17*1000000</f>
        <v>279.53216374269005</v>
      </c>
      <c r="G25" s="28"/>
      <c r="H25" s="11" t="s">
        <v>11</v>
      </c>
      <c r="I25" s="33">
        <f>F25/12</f>
        <v>23.294346978557503</v>
      </c>
      <c r="J25" s="33">
        <f>I25</f>
        <v>23.294346978557503</v>
      </c>
      <c r="K25" s="33">
        <f t="shared" ref="K25:BV25" si="17">J25</f>
        <v>23.294346978557503</v>
      </c>
      <c r="L25" s="33">
        <f t="shared" si="17"/>
        <v>23.294346978557503</v>
      </c>
      <c r="M25" s="33">
        <f t="shared" si="17"/>
        <v>23.294346978557503</v>
      </c>
      <c r="N25" s="33">
        <f t="shared" si="17"/>
        <v>23.294346978557503</v>
      </c>
      <c r="O25" s="33">
        <f t="shared" si="17"/>
        <v>23.294346978557503</v>
      </c>
      <c r="P25" s="33">
        <f t="shared" si="17"/>
        <v>23.294346978557503</v>
      </c>
      <c r="Q25" s="33">
        <f t="shared" si="17"/>
        <v>23.294346978557503</v>
      </c>
      <c r="R25" s="33">
        <f t="shared" si="17"/>
        <v>23.294346978557503</v>
      </c>
      <c r="S25" s="33">
        <f t="shared" si="17"/>
        <v>23.294346978557503</v>
      </c>
      <c r="T25" s="33">
        <f t="shared" si="17"/>
        <v>23.294346978557503</v>
      </c>
      <c r="U25" s="33">
        <f t="shared" si="17"/>
        <v>23.294346978557503</v>
      </c>
      <c r="V25" s="33">
        <f t="shared" si="17"/>
        <v>23.294346978557503</v>
      </c>
      <c r="W25" s="33">
        <f t="shared" si="17"/>
        <v>23.294346978557503</v>
      </c>
      <c r="X25" s="33">
        <f t="shared" si="17"/>
        <v>23.294346978557503</v>
      </c>
      <c r="Y25" s="33">
        <f t="shared" si="17"/>
        <v>23.294346978557503</v>
      </c>
      <c r="Z25" s="33">
        <f t="shared" si="17"/>
        <v>23.294346978557503</v>
      </c>
      <c r="AA25" s="33">
        <f t="shared" si="17"/>
        <v>23.294346978557503</v>
      </c>
      <c r="AB25" s="33">
        <f t="shared" si="17"/>
        <v>23.294346978557503</v>
      </c>
      <c r="AC25" s="33">
        <f t="shared" si="17"/>
        <v>23.294346978557503</v>
      </c>
      <c r="AD25" s="33">
        <f t="shared" si="17"/>
        <v>23.294346978557503</v>
      </c>
      <c r="AE25" s="33">
        <f t="shared" si="17"/>
        <v>23.294346978557503</v>
      </c>
      <c r="AF25" s="33">
        <f t="shared" si="17"/>
        <v>23.294346978557503</v>
      </c>
      <c r="AG25" s="33">
        <f t="shared" si="17"/>
        <v>23.294346978557503</v>
      </c>
      <c r="AH25" s="33">
        <f t="shared" si="17"/>
        <v>23.294346978557503</v>
      </c>
      <c r="AI25" s="33">
        <f t="shared" si="17"/>
        <v>23.294346978557503</v>
      </c>
      <c r="AJ25" s="33">
        <f t="shared" si="17"/>
        <v>23.294346978557503</v>
      </c>
      <c r="AK25" s="33">
        <f t="shared" si="17"/>
        <v>23.294346978557503</v>
      </c>
      <c r="AL25" s="33">
        <f t="shared" si="17"/>
        <v>23.294346978557503</v>
      </c>
      <c r="AM25" s="33">
        <f t="shared" si="17"/>
        <v>23.294346978557503</v>
      </c>
      <c r="AN25" s="33">
        <f t="shared" si="17"/>
        <v>23.294346978557503</v>
      </c>
      <c r="AO25" s="33">
        <f t="shared" si="17"/>
        <v>23.294346978557503</v>
      </c>
      <c r="AP25" s="33">
        <f t="shared" si="17"/>
        <v>23.294346978557503</v>
      </c>
      <c r="AQ25" s="33">
        <f t="shared" si="17"/>
        <v>23.294346978557503</v>
      </c>
      <c r="AR25" s="33">
        <f t="shared" si="17"/>
        <v>23.294346978557503</v>
      </c>
      <c r="AS25" s="33">
        <f t="shared" si="17"/>
        <v>23.294346978557503</v>
      </c>
      <c r="AT25" s="33">
        <f t="shared" si="17"/>
        <v>23.294346978557503</v>
      </c>
      <c r="AU25" s="33">
        <f t="shared" si="17"/>
        <v>23.294346978557503</v>
      </c>
      <c r="AV25" s="33">
        <f t="shared" si="17"/>
        <v>23.294346978557503</v>
      </c>
      <c r="AW25" s="33">
        <f t="shared" si="17"/>
        <v>23.294346978557503</v>
      </c>
      <c r="AX25" s="33">
        <f t="shared" si="17"/>
        <v>23.294346978557503</v>
      </c>
      <c r="AY25" s="33">
        <f t="shared" si="17"/>
        <v>23.294346978557503</v>
      </c>
      <c r="AZ25" s="33">
        <f t="shared" si="17"/>
        <v>23.294346978557503</v>
      </c>
      <c r="BA25" s="33">
        <f t="shared" si="17"/>
        <v>23.294346978557503</v>
      </c>
      <c r="BB25" s="33">
        <f t="shared" si="17"/>
        <v>23.294346978557503</v>
      </c>
      <c r="BC25" s="33">
        <f t="shared" si="17"/>
        <v>23.294346978557503</v>
      </c>
      <c r="BD25" s="33">
        <f t="shared" si="17"/>
        <v>23.294346978557503</v>
      </c>
      <c r="BE25" s="33">
        <f t="shared" si="17"/>
        <v>23.294346978557503</v>
      </c>
      <c r="BF25" s="33">
        <f t="shared" si="17"/>
        <v>23.294346978557503</v>
      </c>
      <c r="BG25" s="33">
        <f t="shared" si="17"/>
        <v>23.294346978557503</v>
      </c>
      <c r="BH25" s="33">
        <f t="shared" si="17"/>
        <v>23.294346978557503</v>
      </c>
      <c r="BI25" s="33">
        <f t="shared" si="17"/>
        <v>23.294346978557503</v>
      </c>
      <c r="BJ25" s="33">
        <f t="shared" si="17"/>
        <v>23.294346978557503</v>
      </c>
      <c r="BK25" s="33">
        <f t="shared" si="17"/>
        <v>23.294346978557503</v>
      </c>
      <c r="BL25" s="33">
        <f t="shared" si="17"/>
        <v>23.294346978557503</v>
      </c>
      <c r="BM25" s="33">
        <f t="shared" si="17"/>
        <v>23.294346978557503</v>
      </c>
      <c r="BN25" s="33">
        <f t="shared" si="17"/>
        <v>23.294346978557503</v>
      </c>
      <c r="BO25" s="33">
        <f t="shared" si="17"/>
        <v>23.294346978557503</v>
      </c>
      <c r="BP25" s="33">
        <f t="shared" si="17"/>
        <v>23.294346978557503</v>
      </c>
      <c r="BQ25" s="33">
        <f t="shared" si="17"/>
        <v>23.294346978557503</v>
      </c>
      <c r="BR25" s="33">
        <f t="shared" si="17"/>
        <v>23.294346978557503</v>
      </c>
      <c r="BS25" s="33">
        <f t="shared" si="17"/>
        <v>23.294346978557503</v>
      </c>
      <c r="BT25" s="33">
        <f t="shared" si="17"/>
        <v>23.294346978557503</v>
      </c>
      <c r="BU25" s="33">
        <f t="shared" si="17"/>
        <v>23.294346978557503</v>
      </c>
      <c r="BV25" s="33">
        <f t="shared" si="17"/>
        <v>23.294346978557503</v>
      </c>
      <c r="BW25" s="33">
        <f t="shared" ref="BW25:CH25" si="18">BV25</f>
        <v>23.294346978557503</v>
      </c>
      <c r="BX25" s="33">
        <f t="shared" si="18"/>
        <v>23.294346978557503</v>
      </c>
      <c r="BY25" s="33">
        <f t="shared" si="18"/>
        <v>23.294346978557503</v>
      </c>
      <c r="BZ25" s="33">
        <f t="shared" si="18"/>
        <v>23.294346978557503</v>
      </c>
      <c r="CA25" s="33">
        <f t="shared" si="18"/>
        <v>23.294346978557503</v>
      </c>
      <c r="CB25" s="33">
        <f t="shared" si="18"/>
        <v>23.294346978557503</v>
      </c>
      <c r="CC25" s="33">
        <f t="shared" si="18"/>
        <v>23.294346978557503</v>
      </c>
      <c r="CD25" s="33">
        <f t="shared" si="18"/>
        <v>23.294346978557503</v>
      </c>
      <c r="CE25" s="33">
        <f t="shared" si="18"/>
        <v>23.294346978557503</v>
      </c>
      <c r="CF25" s="33">
        <f t="shared" si="18"/>
        <v>23.294346978557503</v>
      </c>
      <c r="CG25" s="33">
        <f t="shared" si="18"/>
        <v>23.294346978557503</v>
      </c>
      <c r="CH25" s="33">
        <f t="shared" si="18"/>
        <v>23.294346978557503</v>
      </c>
    </row>
    <row r="26" spans="1:86">
      <c r="A26" s="11" t="s">
        <v>12</v>
      </c>
      <c r="B26" s="28">
        <f>(B34)/B18*1000000</f>
        <v>381.79519595448795</v>
      </c>
      <c r="C26" s="28"/>
      <c r="D26" s="28">
        <f>(D34)/D18*1000000</f>
        <v>381.79519595448795</v>
      </c>
      <c r="E26" s="29"/>
      <c r="F26" s="28">
        <f>(F34)/F18*1000000</f>
        <v>381.79519595448795</v>
      </c>
      <c r="G26" s="28"/>
      <c r="H26" s="11" t="s">
        <v>12</v>
      </c>
      <c r="I26" s="33">
        <f>F26/12</f>
        <v>31.816266329540664</v>
      </c>
      <c r="J26" s="33">
        <f t="shared" ref="J26:BU26" si="19">I26</f>
        <v>31.816266329540664</v>
      </c>
      <c r="K26" s="33">
        <f t="shared" si="19"/>
        <v>31.816266329540664</v>
      </c>
      <c r="L26" s="33">
        <f t="shared" si="19"/>
        <v>31.816266329540664</v>
      </c>
      <c r="M26" s="33">
        <f t="shared" si="19"/>
        <v>31.816266329540664</v>
      </c>
      <c r="N26" s="33">
        <f t="shared" si="19"/>
        <v>31.816266329540664</v>
      </c>
      <c r="O26" s="33">
        <f t="shared" si="19"/>
        <v>31.816266329540664</v>
      </c>
      <c r="P26" s="33">
        <f t="shared" si="19"/>
        <v>31.816266329540664</v>
      </c>
      <c r="Q26" s="33">
        <f t="shared" si="19"/>
        <v>31.816266329540664</v>
      </c>
      <c r="R26" s="33">
        <f t="shared" si="19"/>
        <v>31.816266329540664</v>
      </c>
      <c r="S26" s="33">
        <f t="shared" si="19"/>
        <v>31.816266329540664</v>
      </c>
      <c r="T26" s="33">
        <f t="shared" si="19"/>
        <v>31.816266329540664</v>
      </c>
      <c r="U26" s="33">
        <f t="shared" si="19"/>
        <v>31.816266329540664</v>
      </c>
      <c r="V26" s="33">
        <f t="shared" si="19"/>
        <v>31.816266329540664</v>
      </c>
      <c r="W26" s="33">
        <f t="shared" si="19"/>
        <v>31.816266329540664</v>
      </c>
      <c r="X26" s="33">
        <f t="shared" si="19"/>
        <v>31.816266329540664</v>
      </c>
      <c r="Y26" s="33">
        <f t="shared" si="19"/>
        <v>31.816266329540664</v>
      </c>
      <c r="Z26" s="33">
        <f t="shared" si="19"/>
        <v>31.816266329540664</v>
      </c>
      <c r="AA26" s="33">
        <f t="shared" si="19"/>
        <v>31.816266329540664</v>
      </c>
      <c r="AB26" s="33">
        <f t="shared" si="19"/>
        <v>31.816266329540664</v>
      </c>
      <c r="AC26" s="33">
        <f t="shared" si="19"/>
        <v>31.816266329540664</v>
      </c>
      <c r="AD26" s="33">
        <f t="shared" si="19"/>
        <v>31.816266329540664</v>
      </c>
      <c r="AE26" s="33">
        <f t="shared" si="19"/>
        <v>31.816266329540664</v>
      </c>
      <c r="AF26" s="33">
        <f t="shared" si="19"/>
        <v>31.816266329540664</v>
      </c>
      <c r="AG26" s="33">
        <f t="shared" si="19"/>
        <v>31.816266329540664</v>
      </c>
      <c r="AH26" s="33">
        <f t="shared" si="19"/>
        <v>31.816266329540664</v>
      </c>
      <c r="AI26" s="33">
        <f t="shared" si="19"/>
        <v>31.816266329540664</v>
      </c>
      <c r="AJ26" s="33">
        <f t="shared" si="19"/>
        <v>31.816266329540664</v>
      </c>
      <c r="AK26" s="33">
        <f t="shared" si="19"/>
        <v>31.816266329540664</v>
      </c>
      <c r="AL26" s="33">
        <f t="shared" si="19"/>
        <v>31.816266329540664</v>
      </c>
      <c r="AM26" s="33">
        <f t="shared" si="19"/>
        <v>31.816266329540664</v>
      </c>
      <c r="AN26" s="33">
        <f t="shared" si="19"/>
        <v>31.816266329540664</v>
      </c>
      <c r="AO26" s="33">
        <f t="shared" si="19"/>
        <v>31.816266329540664</v>
      </c>
      <c r="AP26" s="33">
        <f t="shared" si="19"/>
        <v>31.816266329540664</v>
      </c>
      <c r="AQ26" s="33">
        <f t="shared" si="19"/>
        <v>31.816266329540664</v>
      </c>
      <c r="AR26" s="33">
        <f t="shared" si="19"/>
        <v>31.816266329540664</v>
      </c>
      <c r="AS26" s="33">
        <f t="shared" si="19"/>
        <v>31.816266329540664</v>
      </c>
      <c r="AT26" s="33">
        <f t="shared" si="19"/>
        <v>31.816266329540664</v>
      </c>
      <c r="AU26" s="33">
        <f t="shared" si="19"/>
        <v>31.816266329540664</v>
      </c>
      <c r="AV26" s="33">
        <f t="shared" si="19"/>
        <v>31.816266329540664</v>
      </c>
      <c r="AW26" s="33">
        <f t="shared" si="19"/>
        <v>31.816266329540664</v>
      </c>
      <c r="AX26" s="33">
        <f t="shared" si="19"/>
        <v>31.816266329540664</v>
      </c>
      <c r="AY26" s="33">
        <f t="shared" si="19"/>
        <v>31.816266329540664</v>
      </c>
      <c r="AZ26" s="33">
        <f t="shared" si="19"/>
        <v>31.816266329540664</v>
      </c>
      <c r="BA26" s="33">
        <f t="shared" si="19"/>
        <v>31.816266329540664</v>
      </c>
      <c r="BB26" s="33">
        <f t="shared" si="19"/>
        <v>31.816266329540664</v>
      </c>
      <c r="BC26" s="33">
        <f t="shared" si="19"/>
        <v>31.816266329540664</v>
      </c>
      <c r="BD26" s="33">
        <f t="shared" si="19"/>
        <v>31.816266329540664</v>
      </c>
      <c r="BE26" s="33">
        <f t="shared" si="19"/>
        <v>31.816266329540664</v>
      </c>
      <c r="BF26" s="33">
        <f t="shared" si="19"/>
        <v>31.816266329540664</v>
      </c>
      <c r="BG26" s="33">
        <f t="shared" si="19"/>
        <v>31.816266329540664</v>
      </c>
      <c r="BH26" s="33">
        <f t="shared" si="19"/>
        <v>31.816266329540664</v>
      </c>
      <c r="BI26" s="33">
        <f t="shared" si="19"/>
        <v>31.816266329540664</v>
      </c>
      <c r="BJ26" s="33">
        <f t="shared" si="19"/>
        <v>31.816266329540664</v>
      </c>
      <c r="BK26" s="33">
        <f t="shared" si="19"/>
        <v>31.816266329540664</v>
      </c>
      <c r="BL26" s="33">
        <f t="shared" si="19"/>
        <v>31.816266329540664</v>
      </c>
      <c r="BM26" s="33">
        <f t="shared" si="19"/>
        <v>31.816266329540664</v>
      </c>
      <c r="BN26" s="33">
        <f t="shared" si="19"/>
        <v>31.816266329540664</v>
      </c>
      <c r="BO26" s="33">
        <f t="shared" si="19"/>
        <v>31.816266329540664</v>
      </c>
      <c r="BP26" s="33">
        <f t="shared" si="19"/>
        <v>31.816266329540664</v>
      </c>
      <c r="BQ26" s="33">
        <f t="shared" si="19"/>
        <v>31.816266329540664</v>
      </c>
      <c r="BR26" s="33">
        <f t="shared" si="19"/>
        <v>31.816266329540664</v>
      </c>
      <c r="BS26" s="33">
        <f t="shared" si="19"/>
        <v>31.816266329540664</v>
      </c>
      <c r="BT26" s="33">
        <f t="shared" si="19"/>
        <v>31.816266329540664</v>
      </c>
      <c r="BU26" s="33">
        <f t="shared" si="19"/>
        <v>31.816266329540664</v>
      </c>
      <c r="BV26" s="33">
        <f t="shared" ref="BV26:CH26" si="20">BU26</f>
        <v>31.816266329540664</v>
      </c>
      <c r="BW26" s="33">
        <f t="shared" si="20"/>
        <v>31.816266329540664</v>
      </c>
      <c r="BX26" s="33">
        <f t="shared" si="20"/>
        <v>31.816266329540664</v>
      </c>
      <c r="BY26" s="33">
        <f t="shared" si="20"/>
        <v>31.816266329540664</v>
      </c>
      <c r="BZ26" s="33">
        <f t="shared" si="20"/>
        <v>31.816266329540664</v>
      </c>
      <c r="CA26" s="33">
        <f t="shared" si="20"/>
        <v>31.816266329540664</v>
      </c>
      <c r="CB26" s="33">
        <f t="shared" si="20"/>
        <v>31.816266329540664</v>
      </c>
      <c r="CC26" s="33">
        <f t="shared" si="20"/>
        <v>31.816266329540664</v>
      </c>
      <c r="CD26" s="33">
        <f t="shared" si="20"/>
        <v>31.816266329540664</v>
      </c>
      <c r="CE26" s="33">
        <f t="shared" si="20"/>
        <v>31.816266329540664</v>
      </c>
      <c r="CF26" s="33">
        <f t="shared" si="20"/>
        <v>31.816266329540664</v>
      </c>
      <c r="CG26" s="33">
        <f t="shared" si="20"/>
        <v>31.816266329540664</v>
      </c>
      <c r="CH26" s="33">
        <f t="shared" si="20"/>
        <v>31.816266329540664</v>
      </c>
    </row>
    <row r="27" spans="1:86">
      <c r="A27" s="11" t="s">
        <v>13</v>
      </c>
      <c r="B27" s="28">
        <f>(B35)/B19*1000000</f>
        <v>338.87043189368768</v>
      </c>
      <c r="C27" s="28"/>
      <c r="D27" s="28">
        <f>(D35)/D19*1000000</f>
        <v>338.87043189368774</v>
      </c>
      <c r="E27" s="29"/>
      <c r="F27" s="28">
        <f>(F35)/F19*1000000</f>
        <v>338.87043189368768</v>
      </c>
      <c r="G27" s="28"/>
      <c r="H27" s="11" t="s">
        <v>13</v>
      </c>
      <c r="I27" s="33">
        <f>F27/12</f>
        <v>28.239202657807308</v>
      </c>
      <c r="J27" s="33">
        <f t="shared" ref="J27:BU27" si="21">I27</f>
        <v>28.239202657807308</v>
      </c>
      <c r="K27" s="33">
        <f t="shared" si="21"/>
        <v>28.239202657807308</v>
      </c>
      <c r="L27" s="33">
        <f t="shared" si="21"/>
        <v>28.239202657807308</v>
      </c>
      <c r="M27" s="33">
        <f t="shared" si="21"/>
        <v>28.239202657807308</v>
      </c>
      <c r="N27" s="33">
        <f t="shared" si="21"/>
        <v>28.239202657807308</v>
      </c>
      <c r="O27" s="33">
        <f t="shared" si="21"/>
        <v>28.239202657807308</v>
      </c>
      <c r="P27" s="33">
        <f t="shared" si="21"/>
        <v>28.239202657807308</v>
      </c>
      <c r="Q27" s="33">
        <f t="shared" si="21"/>
        <v>28.239202657807308</v>
      </c>
      <c r="R27" s="33">
        <f t="shared" si="21"/>
        <v>28.239202657807308</v>
      </c>
      <c r="S27" s="33">
        <f t="shared" si="21"/>
        <v>28.239202657807308</v>
      </c>
      <c r="T27" s="33">
        <f t="shared" si="21"/>
        <v>28.239202657807308</v>
      </c>
      <c r="U27" s="33">
        <f t="shared" si="21"/>
        <v>28.239202657807308</v>
      </c>
      <c r="V27" s="33">
        <f t="shared" si="21"/>
        <v>28.239202657807308</v>
      </c>
      <c r="W27" s="33">
        <f t="shared" si="21"/>
        <v>28.239202657807308</v>
      </c>
      <c r="X27" s="33">
        <f t="shared" si="21"/>
        <v>28.239202657807308</v>
      </c>
      <c r="Y27" s="33">
        <f t="shared" si="21"/>
        <v>28.239202657807308</v>
      </c>
      <c r="Z27" s="33">
        <f t="shared" si="21"/>
        <v>28.239202657807308</v>
      </c>
      <c r="AA27" s="33">
        <f t="shared" si="21"/>
        <v>28.239202657807308</v>
      </c>
      <c r="AB27" s="33">
        <f t="shared" si="21"/>
        <v>28.239202657807308</v>
      </c>
      <c r="AC27" s="33">
        <f t="shared" si="21"/>
        <v>28.239202657807308</v>
      </c>
      <c r="AD27" s="33">
        <f t="shared" si="21"/>
        <v>28.239202657807308</v>
      </c>
      <c r="AE27" s="33">
        <f t="shared" si="21"/>
        <v>28.239202657807308</v>
      </c>
      <c r="AF27" s="33">
        <f t="shared" si="21"/>
        <v>28.239202657807308</v>
      </c>
      <c r="AG27" s="33">
        <f t="shared" si="21"/>
        <v>28.239202657807308</v>
      </c>
      <c r="AH27" s="33">
        <f t="shared" si="21"/>
        <v>28.239202657807308</v>
      </c>
      <c r="AI27" s="33">
        <f t="shared" si="21"/>
        <v>28.239202657807308</v>
      </c>
      <c r="AJ27" s="33">
        <f t="shared" si="21"/>
        <v>28.239202657807308</v>
      </c>
      <c r="AK27" s="33">
        <f t="shared" si="21"/>
        <v>28.239202657807308</v>
      </c>
      <c r="AL27" s="33">
        <f t="shared" si="21"/>
        <v>28.239202657807308</v>
      </c>
      <c r="AM27" s="33">
        <f t="shared" si="21"/>
        <v>28.239202657807308</v>
      </c>
      <c r="AN27" s="33">
        <f t="shared" si="21"/>
        <v>28.239202657807308</v>
      </c>
      <c r="AO27" s="33">
        <f t="shared" si="21"/>
        <v>28.239202657807308</v>
      </c>
      <c r="AP27" s="33">
        <f t="shared" si="21"/>
        <v>28.239202657807308</v>
      </c>
      <c r="AQ27" s="33">
        <f t="shared" si="21"/>
        <v>28.239202657807308</v>
      </c>
      <c r="AR27" s="33">
        <f t="shared" si="21"/>
        <v>28.239202657807308</v>
      </c>
      <c r="AS27" s="33">
        <f t="shared" si="21"/>
        <v>28.239202657807308</v>
      </c>
      <c r="AT27" s="33">
        <f t="shared" si="21"/>
        <v>28.239202657807308</v>
      </c>
      <c r="AU27" s="33">
        <f t="shared" si="21"/>
        <v>28.239202657807308</v>
      </c>
      <c r="AV27" s="33">
        <f t="shared" si="21"/>
        <v>28.239202657807308</v>
      </c>
      <c r="AW27" s="33">
        <f t="shared" si="21"/>
        <v>28.239202657807308</v>
      </c>
      <c r="AX27" s="33">
        <f t="shared" si="21"/>
        <v>28.239202657807308</v>
      </c>
      <c r="AY27" s="33">
        <f t="shared" si="21"/>
        <v>28.239202657807308</v>
      </c>
      <c r="AZ27" s="33">
        <f t="shared" si="21"/>
        <v>28.239202657807308</v>
      </c>
      <c r="BA27" s="33">
        <f t="shared" si="21"/>
        <v>28.239202657807308</v>
      </c>
      <c r="BB27" s="33">
        <f t="shared" si="21"/>
        <v>28.239202657807308</v>
      </c>
      <c r="BC27" s="33">
        <f t="shared" si="21"/>
        <v>28.239202657807308</v>
      </c>
      <c r="BD27" s="33">
        <f t="shared" si="21"/>
        <v>28.239202657807308</v>
      </c>
      <c r="BE27" s="33">
        <f t="shared" si="21"/>
        <v>28.239202657807308</v>
      </c>
      <c r="BF27" s="33">
        <f t="shared" si="21"/>
        <v>28.239202657807308</v>
      </c>
      <c r="BG27" s="33">
        <f t="shared" si="21"/>
        <v>28.239202657807308</v>
      </c>
      <c r="BH27" s="33">
        <f t="shared" si="21"/>
        <v>28.239202657807308</v>
      </c>
      <c r="BI27" s="33">
        <f t="shared" si="21"/>
        <v>28.239202657807308</v>
      </c>
      <c r="BJ27" s="33">
        <f t="shared" si="21"/>
        <v>28.239202657807308</v>
      </c>
      <c r="BK27" s="33">
        <f t="shared" si="21"/>
        <v>28.239202657807308</v>
      </c>
      <c r="BL27" s="33">
        <f t="shared" si="21"/>
        <v>28.239202657807308</v>
      </c>
      <c r="BM27" s="33">
        <f t="shared" si="21"/>
        <v>28.239202657807308</v>
      </c>
      <c r="BN27" s="33">
        <f t="shared" si="21"/>
        <v>28.239202657807308</v>
      </c>
      <c r="BO27" s="33">
        <f t="shared" si="21"/>
        <v>28.239202657807308</v>
      </c>
      <c r="BP27" s="33">
        <f t="shared" si="21"/>
        <v>28.239202657807308</v>
      </c>
      <c r="BQ27" s="33">
        <f t="shared" si="21"/>
        <v>28.239202657807308</v>
      </c>
      <c r="BR27" s="33">
        <f t="shared" si="21"/>
        <v>28.239202657807308</v>
      </c>
      <c r="BS27" s="33">
        <f t="shared" si="21"/>
        <v>28.239202657807308</v>
      </c>
      <c r="BT27" s="33">
        <f t="shared" si="21"/>
        <v>28.239202657807308</v>
      </c>
      <c r="BU27" s="33">
        <f t="shared" si="21"/>
        <v>28.239202657807308</v>
      </c>
      <c r="BV27" s="33">
        <f t="shared" ref="BV27:CH27" si="22">BU27</f>
        <v>28.239202657807308</v>
      </c>
      <c r="BW27" s="33">
        <f t="shared" si="22"/>
        <v>28.239202657807308</v>
      </c>
      <c r="BX27" s="33">
        <f t="shared" si="22"/>
        <v>28.239202657807308</v>
      </c>
      <c r="BY27" s="33">
        <f t="shared" si="22"/>
        <v>28.239202657807308</v>
      </c>
      <c r="BZ27" s="33">
        <f t="shared" si="22"/>
        <v>28.239202657807308</v>
      </c>
      <c r="CA27" s="33">
        <f t="shared" si="22"/>
        <v>28.239202657807308</v>
      </c>
      <c r="CB27" s="33">
        <f t="shared" si="22"/>
        <v>28.239202657807308</v>
      </c>
      <c r="CC27" s="33">
        <f t="shared" si="22"/>
        <v>28.239202657807308</v>
      </c>
      <c r="CD27" s="33">
        <f t="shared" si="22"/>
        <v>28.239202657807308</v>
      </c>
      <c r="CE27" s="33">
        <f t="shared" si="22"/>
        <v>28.239202657807308</v>
      </c>
      <c r="CF27" s="33">
        <f t="shared" si="22"/>
        <v>28.239202657807308</v>
      </c>
      <c r="CG27" s="33">
        <f t="shared" si="22"/>
        <v>28.239202657807308</v>
      </c>
      <c r="CH27" s="33">
        <f t="shared" si="22"/>
        <v>28.239202657807308</v>
      </c>
    </row>
    <row r="28" spans="1:86">
      <c r="A28" s="11" t="s">
        <v>14</v>
      </c>
      <c r="B28" s="28">
        <f>(B36)/B20*1000000</f>
        <v>379.51807228915663</v>
      </c>
      <c r="C28" s="28"/>
      <c r="D28" s="28">
        <f>(D36)/D20*1000000</f>
        <v>379.51807228915663</v>
      </c>
      <c r="E28" s="29"/>
      <c r="F28" s="28">
        <f>(F36)/F20*1000000</f>
        <v>379.51807228915669</v>
      </c>
      <c r="G28" s="28"/>
      <c r="H28" s="11" t="s">
        <v>14</v>
      </c>
      <c r="I28" s="33">
        <f>F28/12</f>
        <v>31.62650602409639</v>
      </c>
      <c r="J28" s="33">
        <f t="shared" ref="J28:BU28" si="23">I28</f>
        <v>31.62650602409639</v>
      </c>
      <c r="K28" s="33">
        <f t="shared" si="23"/>
        <v>31.62650602409639</v>
      </c>
      <c r="L28" s="33">
        <f t="shared" si="23"/>
        <v>31.62650602409639</v>
      </c>
      <c r="M28" s="33">
        <f t="shared" si="23"/>
        <v>31.62650602409639</v>
      </c>
      <c r="N28" s="33">
        <f t="shared" si="23"/>
        <v>31.62650602409639</v>
      </c>
      <c r="O28" s="33">
        <f t="shared" si="23"/>
        <v>31.62650602409639</v>
      </c>
      <c r="P28" s="33">
        <f t="shared" si="23"/>
        <v>31.62650602409639</v>
      </c>
      <c r="Q28" s="33">
        <f t="shared" si="23"/>
        <v>31.62650602409639</v>
      </c>
      <c r="R28" s="33">
        <f t="shared" si="23"/>
        <v>31.62650602409639</v>
      </c>
      <c r="S28" s="33">
        <f t="shared" si="23"/>
        <v>31.62650602409639</v>
      </c>
      <c r="T28" s="33">
        <f t="shared" si="23"/>
        <v>31.62650602409639</v>
      </c>
      <c r="U28" s="33">
        <f t="shared" si="23"/>
        <v>31.62650602409639</v>
      </c>
      <c r="V28" s="33">
        <f t="shared" si="23"/>
        <v>31.62650602409639</v>
      </c>
      <c r="W28" s="33">
        <f t="shared" si="23"/>
        <v>31.62650602409639</v>
      </c>
      <c r="X28" s="33">
        <f t="shared" si="23"/>
        <v>31.62650602409639</v>
      </c>
      <c r="Y28" s="33">
        <f t="shared" si="23"/>
        <v>31.62650602409639</v>
      </c>
      <c r="Z28" s="33">
        <f t="shared" si="23"/>
        <v>31.62650602409639</v>
      </c>
      <c r="AA28" s="33">
        <f t="shared" si="23"/>
        <v>31.62650602409639</v>
      </c>
      <c r="AB28" s="33">
        <f t="shared" si="23"/>
        <v>31.62650602409639</v>
      </c>
      <c r="AC28" s="33">
        <f t="shared" si="23"/>
        <v>31.62650602409639</v>
      </c>
      <c r="AD28" s="33">
        <f t="shared" si="23"/>
        <v>31.62650602409639</v>
      </c>
      <c r="AE28" s="33">
        <f t="shared" si="23"/>
        <v>31.62650602409639</v>
      </c>
      <c r="AF28" s="33">
        <f t="shared" si="23"/>
        <v>31.62650602409639</v>
      </c>
      <c r="AG28" s="33">
        <f t="shared" si="23"/>
        <v>31.62650602409639</v>
      </c>
      <c r="AH28" s="33">
        <f t="shared" si="23"/>
        <v>31.62650602409639</v>
      </c>
      <c r="AI28" s="33">
        <f t="shared" si="23"/>
        <v>31.62650602409639</v>
      </c>
      <c r="AJ28" s="33">
        <f t="shared" si="23"/>
        <v>31.62650602409639</v>
      </c>
      <c r="AK28" s="33">
        <f t="shared" si="23"/>
        <v>31.62650602409639</v>
      </c>
      <c r="AL28" s="33">
        <f t="shared" si="23"/>
        <v>31.62650602409639</v>
      </c>
      <c r="AM28" s="33">
        <f t="shared" si="23"/>
        <v>31.62650602409639</v>
      </c>
      <c r="AN28" s="33">
        <f t="shared" si="23"/>
        <v>31.62650602409639</v>
      </c>
      <c r="AO28" s="33">
        <f t="shared" si="23"/>
        <v>31.62650602409639</v>
      </c>
      <c r="AP28" s="33">
        <f t="shared" si="23"/>
        <v>31.62650602409639</v>
      </c>
      <c r="AQ28" s="33">
        <f t="shared" si="23"/>
        <v>31.62650602409639</v>
      </c>
      <c r="AR28" s="33">
        <f t="shared" si="23"/>
        <v>31.62650602409639</v>
      </c>
      <c r="AS28" s="33">
        <f t="shared" si="23"/>
        <v>31.62650602409639</v>
      </c>
      <c r="AT28" s="33">
        <f t="shared" si="23"/>
        <v>31.62650602409639</v>
      </c>
      <c r="AU28" s="33">
        <f t="shared" si="23"/>
        <v>31.62650602409639</v>
      </c>
      <c r="AV28" s="33">
        <f t="shared" si="23"/>
        <v>31.62650602409639</v>
      </c>
      <c r="AW28" s="33">
        <f t="shared" si="23"/>
        <v>31.62650602409639</v>
      </c>
      <c r="AX28" s="33">
        <f t="shared" si="23"/>
        <v>31.62650602409639</v>
      </c>
      <c r="AY28" s="33">
        <f t="shared" si="23"/>
        <v>31.62650602409639</v>
      </c>
      <c r="AZ28" s="33">
        <f t="shared" si="23"/>
        <v>31.62650602409639</v>
      </c>
      <c r="BA28" s="33">
        <f t="shared" si="23"/>
        <v>31.62650602409639</v>
      </c>
      <c r="BB28" s="33">
        <f t="shared" si="23"/>
        <v>31.62650602409639</v>
      </c>
      <c r="BC28" s="33">
        <f t="shared" si="23"/>
        <v>31.62650602409639</v>
      </c>
      <c r="BD28" s="33">
        <f t="shared" si="23"/>
        <v>31.62650602409639</v>
      </c>
      <c r="BE28" s="33">
        <f t="shared" si="23"/>
        <v>31.62650602409639</v>
      </c>
      <c r="BF28" s="33">
        <f t="shared" si="23"/>
        <v>31.62650602409639</v>
      </c>
      <c r="BG28" s="33">
        <f t="shared" si="23"/>
        <v>31.62650602409639</v>
      </c>
      <c r="BH28" s="33">
        <f t="shared" si="23"/>
        <v>31.62650602409639</v>
      </c>
      <c r="BI28" s="33">
        <f t="shared" si="23"/>
        <v>31.62650602409639</v>
      </c>
      <c r="BJ28" s="33">
        <f t="shared" si="23"/>
        <v>31.62650602409639</v>
      </c>
      <c r="BK28" s="33">
        <f t="shared" si="23"/>
        <v>31.62650602409639</v>
      </c>
      <c r="BL28" s="33">
        <f t="shared" si="23"/>
        <v>31.62650602409639</v>
      </c>
      <c r="BM28" s="33">
        <f t="shared" si="23"/>
        <v>31.62650602409639</v>
      </c>
      <c r="BN28" s="33">
        <f t="shared" si="23"/>
        <v>31.62650602409639</v>
      </c>
      <c r="BO28" s="33">
        <f t="shared" si="23"/>
        <v>31.62650602409639</v>
      </c>
      <c r="BP28" s="33">
        <f t="shared" si="23"/>
        <v>31.62650602409639</v>
      </c>
      <c r="BQ28" s="33">
        <f t="shared" si="23"/>
        <v>31.62650602409639</v>
      </c>
      <c r="BR28" s="33">
        <f t="shared" si="23"/>
        <v>31.62650602409639</v>
      </c>
      <c r="BS28" s="33">
        <f t="shared" si="23"/>
        <v>31.62650602409639</v>
      </c>
      <c r="BT28" s="33">
        <f t="shared" si="23"/>
        <v>31.62650602409639</v>
      </c>
      <c r="BU28" s="33">
        <f t="shared" si="23"/>
        <v>31.62650602409639</v>
      </c>
      <c r="BV28" s="33">
        <f t="shared" ref="BV28:CH28" si="24">BU28</f>
        <v>31.62650602409639</v>
      </c>
      <c r="BW28" s="33">
        <f t="shared" si="24"/>
        <v>31.62650602409639</v>
      </c>
      <c r="BX28" s="33">
        <f t="shared" si="24"/>
        <v>31.62650602409639</v>
      </c>
      <c r="BY28" s="33">
        <f t="shared" si="24"/>
        <v>31.62650602409639</v>
      </c>
      <c r="BZ28" s="33">
        <f t="shared" si="24"/>
        <v>31.62650602409639</v>
      </c>
      <c r="CA28" s="33">
        <f t="shared" si="24"/>
        <v>31.62650602409639</v>
      </c>
      <c r="CB28" s="33">
        <f t="shared" si="24"/>
        <v>31.62650602409639</v>
      </c>
      <c r="CC28" s="33">
        <f t="shared" si="24"/>
        <v>31.62650602409639</v>
      </c>
      <c r="CD28" s="33">
        <f t="shared" si="24"/>
        <v>31.62650602409639</v>
      </c>
      <c r="CE28" s="33">
        <f t="shared" si="24"/>
        <v>31.62650602409639</v>
      </c>
      <c r="CF28" s="33">
        <f t="shared" si="24"/>
        <v>31.62650602409639</v>
      </c>
      <c r="CG28" s="33">
        <f t="shared" si="24"/>
        <v>31.62650602409639</v>
      </c>
      <c r="CH28" s="33">
        <f t="shared" si="24"/>
        <v>31.62650602409639</v>
      </c>
    </row>
    <row r="29" spans="1:86">
      <c r="A29" s="11" t="s">
        <v>19</v>
      </c>
      <c r="B29" s="30">
        <f>(B37/B22)*1000000</f>
        <v>323.44503641651932</v>
      </c>
      <c r="C29" s="30"/>
      <c r="D29" s="30">
        <f>(D37/D22)*1000000</f>
        <v>334.12210127780401</v>
      </c>
      <c r="E29" s="29"/>
      <c r="F29" s="30">
        <f>(F37/F22)*1000000</f>
        <v>345.15162081056894</v>
      </c>
      <c r="G29" s="30"/>
      <c r="H29" s="11" t="s">
        <v>19</v>
      </c>
      <c r="I29" s="34">
        <f>I37*1000000/I22</f>
        <v>26.953753034709948</v>
      </c>
      <c r="J29" s="34">
        <f t="shared" ref="J29:BU29" si="25">J37*1000000/J22</f>
        <v>27.027212325882559</v>
      </c>
      <c r="K29" s="34">
        <f t="shared" si="25"/>
        <v>27.100957205528083</v>
      </c>
      <c r="L29" s="34">
        <f t="shared" si="25"/>
        <v>27.174940389899358</v>
      </c>
      <c r="M29" s="34">
        <f t="shared" si="25"/>
        <v>27.249113979891568</v>
      </c>
      <c r="N29" s="34">
        <f t="shared" si="25"/>
        <v>27.323429587458278</v>
      </c>
      <c r="O29" s="34">
        <f t="shared" si="25"/>
        <v>27.397838464803538</v>
      </c>
      <c r="P29" s="34">
        <f t="shared" si="25"/>
        <v>27.472291635617495</v>
      </c>
      <c r="Q29" s="34">
        <f t="shared" si="25"/>
        <v>27.546740027603494</v>
      </c>
      <c r="R29" s="34">
        <f t="shared" si="25"/>
        <v>27.621134605531335</v>
      </c>
      <c r="S29" s="34">
        <f t="shared" si="25"/>
        <v>27.695426504046566</v>
      </c>
      <c r="T29" s="34">
        <f t="shared" si="25"/>
        <v>27.769567159468181</v>
      </c>
      <c r="U29" s="34">
        <f t="shared" si="25"/>
        <v>27.843508439817008</v>
      </c>
      <c r="V29" s="34">
        <f t="shared" si="25"/>
        <v>27.917202772335006</v>
      </c>
      <c r="W29" s="34">
        <f t="shared" si="25"/>
        <v>27.990603267780187</v>
      </c>
      <c r="X29" s="34">
        <f t="shared" si="25"/>
        <v>28.063663840813575</v>
      </c>
      <c r="Y29" s="34">
        <f t="shared" si="25"/>
        <v>28.136339325832623</v>
      </c>
      <c r="Z29" s="34">
        <f t="shared" si="25"/>
        <v>28.208585587649175</v>
      </c>
      <c r="AA29" s="34">
        <f t="shared" si="25"/>
        <v>28.280359626458999</v>
      </c>
      <c r="AB29" s="34">
        <f t="shared" si="25"/>
        <v>28.35161967660321</v>
      </c>
      <c r="AC29" s="34">
        <f t="shared" si="25"/>
        <v>28.422325298679134</v>
      </c>
      <c r="AD29" s="34">
        <f t="shared" si="25"/>
        <v>28.492437464617755</v>
      </c>
      <c r="AE29" s="34">
        <f t="shared" si="25"/>
        <v>28.561918635407626</v>
      </c>
      <c r="AF29" s="34">
        <f t="shared" si="25"/>
        <v>28.63073283120783</v>
      </c>
      <c r="AG29" s="34">
        <f t="shared" si="25"/>
        <v>28.698845693656924</v>
      </c>
      <c r="AH29" s="34">
        <f t="shared" si="25"/>
        <v>28.766224540248405</v>
      </c>
      <c r="AI29" s="34">
        <f t="shared" si="25"/>
        <v>28.832838410705723</v>
      </c>
      <c r="AJ29" s="34">
        <f t="shared" si="25"/>
        <v>28.898658105350776</v>
      </c>
      <c r="AK29" s="34">
        <f t="shared" si="25"/>
        <v>28.963656215518583</v>
      </c>
      <c r="AL29" s="34">
        <f t="shared" si="25"/>
        <v>29.027807146126261</v>
      </c>
      <c r="AM29" s="34">
        <f t="shared" si="25"/>
        <v>29.091087130556645</v>
      </c>
      <c r="AN29" s="34">
        <f t="shared" si="25"/>
        <v>29.153474238065318</v>
      </c>
      <c r="AO29" s="34">
        <f t="shared" si="25"/>
        <v>29.214948373963971</v>
      </c>
      <c r="AP29" s="34">
        <f t="shared" si="25"/>
        <v>29.275491272872269</v>
      </c>
      <c r="AQ29" s="34">
        <f t="shared" si="25"/>
        <v>29.335086485365888</v>
      </c>
      <c r="AR29" s="34">
        <f t="shared" si="25"/>
        <v>29.393719358378078</v>
      </c>
      <c r="AS29" s="34">
        <f t="shared" si="25"/>
        <v>29.451377009737545</v>
      </c>
      <c r="AT29" s="34">
        <f t="shared" si="25"/>
        <v>29.508048297245814</v>
      </c>
      <c r="AU29" s="34">
        <f t="shared" si="25"/>
        <v>29.563723782713165</v>
      </c>
      <c r="AV29" s="34">
        <f t="shared" si="25"/>
        <v>29.61839569138299</v>
      </c>
      <c r="AW29" s="34">
        <f t="shared" si="25"/>
        <v>29.672057867181355</v>
      </c>
      <c r="AX29" s="34">
        <f t="shared" si="25"/>
        <v>29.724705724231097</v>
      </c>
      <c r="AY29" s="34">
        <f t="shared" si="25"/>
        <v>29.776336195068165</v>
      </c>
      <c r="AZ29" s="34">
        <f t="shared" si="25"/>
        <v>29.826947675993313</v>
      </c>
      <c r="BA29" s="34">
        <f t="shared" si="25"/>
        <v>29.87653996998365</v>
      </c>
      <c r="BB29" s="34">
        <f t="shared" si="25"/>
        <v>29.925114227577616</v>
      </c>
      <c r="BC29" s="34">
        <f t="shared" si="25"/>
        <v>29.972672886133047</v>
      </c>
      <c r="BD29" s="34">
        <f t="shared" si="25"/>
        <v>30.019219607842146</v>
      </c>
      <c r="BE29" s="34">
        <f t="shared" si="25"/>
        <v>30.064759216868783</v>
      </c>
      <c r="BF29" s="34">
        <f t="shared" si="25"/>
        <v>30.109297635954928</v>
      </c>
      <c r="BG29" s="34">
        <f t="shared" si="25"/>
        <v>30.152841822821173</v>
      </c>
      <c r="BH29" s="34">
        <f t="shared" si="25"/>
        <v>30.195399706665707</v>
      </c>
      <c r="BI29" s="34">
        <f t="shared" si="25"/>
        <v>30.236980125042884</v>
      </c>
      <c r="BJ29" s="34">
        <f t="shared" si="25"/>
        <v>30.277592761380813</v>
      </c>
      <c r="BK29" s="34">
        <f t="shared" si="25"/>
        <v>30.317248083373403</v>
      </c>
      <c r="BL29" s="34">
        <f t="shared" si="25"/>
        <v>30.355957282460903</v>
      </c>
      <c r="BM29" s="34">
        <f t="shared" si="25"/>
        <v>30.393732214589612</v>
      </c>
      <c r="BN29" s="34">
        <f t="shared" si="25"/>
        <v>30.430585342419914</v>
      </c>
      <c r="BO29" s="34">
        <f t="shared" si="25"/>
        <v>30.466529679130655</v>
      </c>
      <c r="BP29" s="34">
        <f t="shared" si="25"/>
        <v>30.501578733947095</v>
      </c>
      <c r="BQ29" s="34">
        <f t="shared" si="25"/>
        <v>30.535746459500292</v>
      </c>
      <c r="BR29" s="34">
        <f t="shared" si="25"/>
        <v>30.569047201106962</v>
      </c>
      <c r="BS29" s="34">
        <f t="shared" si="25"/>
        <v>30.601495648041404</v>
      </c>
      <c r="BT29" s="34">
        <f t="shared" si="25"/>
        <v>30.633106786854363</v>
      </c>
      <c r="BU29" s="34">
        <f t="shared" si="25"/>
        <v>30.663895856778662</v>
      </c>
      <c r="BV29" s="34">
        <f t="shared" ref="BV29:CH29" si="26">BV37*1000000/BV22</f>
        <v>30.693878307246525</v>
      </c>
      <c r="BW29" s="34">
        <f t="shared" si="26"/>
        <v>30.723069757531235</v>
      </c>
      <c r="BX29" s="34">
        <f t="shared" si="26"/>
        <v>30.751485958512916</v>
      </c>
      <c r="BY29" s="34">
        <f t="shared" si="26"/>
        <v>30.779142756558123</v>
      </c>
      <c r="BZ29" s="34">
        <f t="shared" si="26"/>
        <v>30.806056059492523</v>
      </c>
      <c r="CA29" s="34">
        <f t="shared" si="26"/>
        <v>30.832241804637654</v>
      </c>
      <c r="CB29" s="34">
        <f t="shared" si="26"/>
        <v>30.85771592887469</v>
      </c>
      <c r="CC29" s="34">
        <f t="shared" si="26"/>
        <v>30.882494340691807</v>
      </c>
      <c r="CD29" s="34">
        <f t="shared" si="26"/>
        <v>30.906592894165296</v>
      </c>
      <c r="CE29" s="34">
        <f t="shared" si="26"/>
        <v>30.930027364820457</v>
      </c>
      <c r="CF29" s="34">
        <f t="shared" si="26"/>
        <v>30.952813427313099</v>
      </c>
      <c r="CG29" s="34">
        <f t="shared" si="26"/>
        <v>30.974966634870135</v>
      </c>
      <c r="CH29" s="34">
        <f t="shared" si="26"/>
        <v>30.99650240042423</v>
      </c>
    </row>
    <row r="30" spans="1:86">
      <c r="C30" s="5"/>
      <c r="D30" s="5"/>
      <c r="E30" s="5"/>
      <c r="F30" s="12"/>
      <c r="G30" s="12"/>
      <c r="H30" s="5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</row>
    <row r="31" spans="1:86">
      <c r="F31" s="11"/>
      <c r="G31" s="11"/>
    </row>
    <row r="32" spans="1:86">
      <c r="A32" s="2" t="s">
        <v>27</v>
      </c>
      <c r="F32" s="11"/>
      <c r="G32" s="11"/>
      <c r="H32" s="2" t="s">
        <v>20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:86">
      <c r="A33" t="s">
        <v>11</v>
      </c>
      <c r="B33" s="12">
        <f>B17/D17*D33</f>
        <v>16.017192982456137</v>
      </c>
      <c r="C33" s="5"/>
      <c r="D33" s="5">
        <v>23.9</v>
      </c>
      <c r="E33" s="5"/>
      <c r="F33" s="12">
        <f>D33/B33*D33</f>
        <v>35.662303664921467</v>
      </c>
      <c r="G33" s="12"/>
      <c r="H33" t="s">
        <v>11</v>
      </c>
      <c r="I33" s="7">
        <f>I17*I25/1000000</f>
        <v>1.3347660818713449</v>
      </c>
      <c r="J33" s="7">
        <f t="shared" ref="J33:BU33" si="27">J17*J25/1000000</f>
        <v>1.3800329416051924</v>
      </c>
      <c r="K33" s="7">
        <f t="shared" si="27"/>
        <v>1.4268349681506591</v>
      </c>
      <c r="L33" s="7">
        <f t="shared" si="27"/>
        <v>1.4752242246981973</v>
      </c>
      <c r="M33" s="7">
        <f t="shared" si="27"/>
        <v>1.5252545400938082</v>
      </c>
      <c r="N33" s="7">
        <f t="shared" si="27"/>
        <v>1.5769815687189599</v>
      </c>
      <c r="O33" s="7">
        <f t="shared" si="27"/>
        <v>1.6304628524012525</v>
      </c>
      <c r="P33" s="7">
        <f t="shared" si="27"/>
        <v>1.6857578844247068</v>
      </c>
      <c r="Q33" s="7">
        <f t="shared" si="27"/>
        <v>1.7429281757108739</v>
      </c>
      <c r="R33" s="7">
        <f t="shared" si="27"/>
        <v>1.802037323244396</v>
      </c>
      <c r="S33" s="7">
        <f t="shared" si="27"/>
        <v>1.8631510808191294</v>
      </c>
      <c r="T33" s="7">
        <f t="shared" si="27"/>
        <v>1.9263374321835292</v>
      </c>
      <c r="U33" s="7">
        <f t="shared" si="27"/>
        <v>1.9916666666666667</v>
      </c>
      <c r="V33" s="7">
        <f t="shared" si="27"/>
        <v>2.0592114573690048</v>
      </c>
      <c r="W33" s="7">
        <f t="shared" si="27"/>
        <v>2.1290469420049107</v>
      </c>
      <c r="X33" s="7">
        <f t="shared" si="27"/>
        <v>2.2012508064868395</v>
      </c>
      <c r="Y33" s="7">
        <f t="shared" si="27"/>
        <v>2.2759033713441643</v>
      </c>
      <c r="Z33" s="7">
        <f t="shared" si="27"/>
        <v>2.3530876810727941</v>
      </c>
      <c r="AA33" s="7">
        <f t="shared" si="27"/>
        <v>2.4328895965149586</v>
      </c>
      <c r="AB33" s="7">
        <f t="shared" si="27"/>
        <v>2.5153978903719447</v>
      </c>
      <c r="AC33" s="7">
        <f t="shared" si="27"/>
        <v>2.6007043459560162</v>
      </c>
      <c r="AD33" s="7">
        <f t="shared" si="27"/>
        <v>2.6889038592913765</v>
      </c>
      <c r="AE33" s="7">
        <f t="shared" si="27"/>
        <v>2.780094544677759</v>
      </c>
      <c r="AF33" s="7">
        <f t="shared" si="27"/>
        <v>2.8743778438340621</v>
      </c>
      <c r="AG33" s="7">
        <f t="shared" si="27"/>
        <v>2.971858638743456</v>
      </c>
      <c r="AH33" s="7">
        <f t="shared" si="27"/>
        <v>3.0726453683254777</v>
      </c>
      <c r="AI33" s="7">
        <f t="shared" si="27"/>
        <v>3.1768501490649186</v>
      </c>
      <c r="AJ33" s="7">
        <f t="shared" si="27"/>
        <v>3.2845888997316708</v>
      </c>
      <c r="AK33" s="7">
        <f t="shared" si="27"/>
        <v>3.3959814703302973</v>
      </c>
      <c r="AL33" s="7">
        <f t="shared" si="27"/>
        <v>3.5111517754227553</v>
      </c>
      <c r="AM33" s="7">
        <f t="shared" si="27"/>
        <v>3.6302279319725823</v>
      </c>
      <c r="AN33" s="7">
        <f t="shared" si="27"/>
        <v>3.7533424018638977</v>
      </c>
      <c r="AO33" s="7">
        <f t="shared" si="27"/>
        <v>3.8806321392537426</v>
      </c>
      <c r="AP33" s="7">
        <f t="shared" si="27"/>
        <v>4.0122387429216895</v>
      </c>
      <c r="AQ33" s="7">
        <f t="shared" si="27"/>
        <v>4.1483086137861864</v>
      </c>
      <c r="AR33" s="7">
        <f t="shared" si="27"/>
        <v>4.2889931177628693</v>
      </c>
      <c r="AS33" s="7">
        <f t="shared" si="27"/>
        <v>4.434448754145996</v>
      </c>
      <c r="AT33" s="7">
        <f t="shared" si="27"/>
        <v>4.5848373297003224</v>
      </c>
      <c r="AU33" s="7">
        <f t="shared" si="27"/>
        <v>4.7403261386570801</v>
      </c>
      <c r="AV33" s="7">
        <f t="shared" si="27"/>
        <v>4.9010881488142761</v>
      </c>
      <c r="AW33" s="7">
        <f t="shared" si="27"/>
        <v>5.0673021939483531</v>
      </c>
      <c r="AX33" s="7">
        <f t="shared" si="27"/>
        <v>5.2391531727512337</v>
      </c>
      <c r="AY33" s="7">
        <f t="shared" si="27"/>
        <v>5.4168322545140652</v>
      </c>
      <c r="AZ33" s="7">
        <f t="shared" si="27"/>
        <v>5.6005370917864461</v>
      </c>
      <c r="BA33" s="7">
        <f t="shared" si="27"/>
        <v>5.7904720402477325</v>
      </c>
      <c r="BB33" s="7">
        <f t="shared" si="27"/>
        <v>5.9868483860349819</v>
      </c>
      <c r="BC33" s="7">
        <f t="shared" si="27"/>
        <v>6.1898845807804372</v>
      </c>
      <c r="BD33" s="7">
        <f t="shared" si="27"/>
        <v>6.3998064846199902</v>
      </c>
      <c r="BE33" s="7">
        <f t="shared" si="27"/>
        <v>6.6168476174429802</v>
      </c>
      <c r="BF33" s="7">
        <f t="shared" si="27"/>
        <v>6.8412494186627866</v>
      </c>
      <c r="BG33" s="7">
        <f t="shared" si="27"/>
        <v>7.0732615157972143</v>
      </c>
      <c r="BH33" s="7">
        <f t="shared" si="27"/>
        <v>7.3131420021574272</v>
      </c>
      <c r="BI33" s="7">
        <f t="shared" si="27"/>
        <v>7.5611577239543477</v>
      </c>
      <c r="BJ33" s="7">
        <f t="shared" si="27"/>
        <v>7.8175845771418953</v>
      </c>
      <c r="BK33" s="7">
        <f t="shared" si="27"/>
        <v>8.0827078143272715</v>
      </c>
      <c r="BL33" s="7">
        <f t="shared" si="27"/>
        <v>8.3568223620897246</v>
      </c>
      <c r="BM33" s="7">
        <f t="shared" si="27"/>
        <v>8.6402331490607533</v>
      </c>
      <c r="BN33" s="7">
        <f t="shared" si="27"/>
        <v>8.9332554451307331</v>
      </c>
      <c r="BO33" s="7">
        <f t="shared" si="27"/>
        <v>9.2362152121592924</v>
      </c>
      <c r="BP33" s="7">
        <f t="shared" si="27"/>
        <v>9.5494494665795671</v>
      </c>
      <c r="BQ33" s="7">
        <f t="shared" si="27"/>
        <v>9.8733066542997374</v>
      </c>
      <c r="BR33" s="7">
        <f t="shared" si="27"/>
        <v>10.208147038318822</v>
      </c>
      <c r="BS33" s="7">
        <f t="shared" si="27"/>
        <v>10.554343099487994</v>
      </c>
      <c r="BT33" s="7">
        <f t="shared" si="27"/>
        <v>10.91227995086318</v>
      </c>
      <c r="BU33" s="7">
        <f t="shared" si="27"/>
        <v>11.282355766109895</v>
      </c>
      <c r="BV33" s="7">
        <f t="shared" ref="BV33:CH33" si="28">BV17*BV25/1000000</f>
        <v>11.66498222243686</v>
      </c>
      <c r="BW33" s="7">
        <f t="shared" si="28"/>
        <v>12.060584958551164</v>
      </c>
      <c r="BX33" s="7">
        <f t="shared" si="28"/>
        <v>12.469604048144355</v>
      </c>
      <c r="BY33" s="7">
        <f t="shared" si="28"/>
        <v>12.892494489436208</v>
      </c>
      <c r="BZ33" s="7">
        <f t="shared" si="28"/>
        <v>13.329726711320731</v>
      </c>
      <c r="CA33" s="7">
        <f t="shared" si="28"/>
        <v>13.781787096677482</v>
      </c>
      <c r="CB33" s="7">
        <f t="shared" si="28"/>
        <v>14.249178523430249</v>
      </c>
      <c r="CC33" s="7">
        <f t="shared" si="28"/>
        <v>14.732420923955109</v>
      </c>
      <c r="CD33" s="7">
        <f t="shared" si="28"/>
        <v>15.232051863460024</v>
      </c>
      <c r="CE33" s="7">
        <f t="shared" si="28"/>
        <v>15.748627137979469</v>
      </c>
      <c r="CF33" s="7">
        <f t="shared" si="28"/>
        <v>16.28272139264925</v>
      </c>
      <c r="CG33" s="7">
        <f t="shared" si="28"/>
        <v>16.834928760949321</v>
      </c>
      <c r="CH33" s="7">
        <f t="shared" si="28"/>
        <v>17.405863525625687</v>
      </c>
    </row>
    <row r="34" spans="1:86">
      <c r="A34" t="s">
        <v>12</v>
      </c>
      <c r="B34" s="12">
        <f>B18/D18*D34</f>
        <v>12.408343868520859</v>
      </c>
      <c r="C34" s="5"/>
      <c r="D34" s="5">
        <v>30.2</v>
      </c>
      <c r="E34" s="5"/>
      <c r="F34" s="12">
        <f t="shared" ref="F34:F37" si="29">D34/B34*D34</f>
        <v>73.502153846153846</v>
      </c>
      <c r="G34" s="12"/>
      <c r="H34" t="s">
        <v>12</v>
      </c>
      <c r="I34" s="7">
        <f>I18*I26/1000000</f>
        <v>1.0340286557100715</v>
      </c>
      <c r="J34" s="7">
        <f t="shared" ref="J34:BU34" si="30">J18*J26/1000000</f>
        <v>1.1135857579006638</v>
      </c>
      <c r="K34" s="7">
        <f t="shared" si="30"/>
        <v>1.1992639017800071</v>
      </c>
      <c r="L34" s="7">
        <f t="shared" si="30"/>
        <v>1.2915340340055808</v>
      </c>
      <c r="M34" s="7">
        <f t="shared" si="30"/>
        <v>1.390903335386741</v>
      </c>
      <c r="N34" s="7">
        <f t="shared" si="30"/>
        <v>1.4979180087031303</v>
      </c>
      <c r="O34" s="7">
        <f t="shared" si="30"/>
        <v>1.6131662810149736</v>
      </c>
      <c r="P34" s="7">
        <f t="shared" si="30"/>
        <v>1.7372816369680399</v>
      </c>
      <c r="Q34" s="7">
        <f t="shared" si="30"/>
        <v>1.8709463008657676</v>
      </c>
      <c r="R34" s="7">
        <f t="shared" si="30"/>
        <v>2.0148949866484402</v>
      </c>
      <c r="S34" s="7">
        <f t="shared" si="30"/>
        <v>2.1699189363919063</v>
      </c>
      <c r="T34" s="7">
        <f t="shared" si="30"/>
        <v>2.3368702695242409</v>
      </c>
      <c r="U34" s="7">
        <f t="shared" si="30"/>
        <v>2.5166666666666675</v>
      </c>
      <c r="V34" s="7">
        <f t="shared" si="30"/>
        <v>2.7102964138443859</v>
      </c>
      <c r="W34" s="7">
        <f t="shared" si="30"/>
        <v>2.9188238347938027</v>
      </c>
      <c r="X34" s="7">
        <f t="shared" si="30"/>
        <v>3.1433951412258918</v>
      </c>
      <c r="Y34" s="7">
        <f t="shared" si="30"/>
        <v>3.3852447332028071</v>
      </c>
      <c r="Z34" s="7">
        <f t="shared" si="30"/>
        <v>3.6457019842590044</v>
      </c>
      <c r="AA34" s="7">
        <f t="shared" si="30"/>
        <v>3.9261985485625979</v>
      </c>
      <c r="AB34" s="7">
        <f t="shared" si="30"/>
        <v>4.2282762302822148</v>
      </c>
      <c r="AC34" s="7">
        <f t="shared" si="30"/>
        <v>4.5535954584148381</v>
      </c>
      <c r="AD34" s="7">
        <f t="shared" si="30"/>
        <v>4.9039444136582047</v>
      </c>
      <c r="AE34" s="7">
        <f t="shared" si="30"/>
        <v>5.2812488574953784</v>
      </c>
      <c r="AF34" s="7">
        <f t="shared" si="30"/>
        <v>5.6875827175189988</v>
      </c>
      <c r="AG34" s="7">
        <f t="shared" si="30"/>
        <v>6.1251794871794889</v>
      </c>
      <c r="AH34" s="7">
        <f t="shared" si="30"/>
        <v>6.5964445026181826</v>
      </c>
      <c r="AI34" s="7">
        <f t="shared" si="30"/>
        <v>7.1039681640673793</v>
      </c>
      <c r="AJ34" s="7">
        <f t="shared" si="30"/>
        <v>7.6505401744913248</v>
      </c>
      <c r="AK34" s="7">
        <f t="shared" si="30"/>
        <v>8.2391648737336016</v>
      </c>
      <c r="AL34" s="7">
        <f t="shared" si="30"/>
        <v>8.8730777524580713</v>
      </c>
      <c r="AM34" s="7">
        <f t="shared" si="30"/>
        <v>9.5557632366554355</v>
      </c>
      <c r="AN34" s="7">
        <f t="shared" si="30"/>
        <v>10.290973840471484</v>
      </c>
      <c r="AO34" s="7">
        <f t="shared" si="30"/>
        <v>11.08275079263427</v>
      </c>
      <c r="AP34" s="7">
        <f t="shared" si="30"/>
        <v>11.935446249857355</v>
      </c>
      <c r="AQ34" s="7">
        <f t="shared" si="30"/>
        <v>12.853747219319526</v>
      </c>
      <c r="AR34" s="7">
        <f t="shared" si="30"/>
        <v>13.842701321715477</v>
      </c>
      <c r="AS34" s="7">
        <f t="shared" si="30"/>
        <v>14.907744536489163</v>
      </c>
      <c r="AT34" s="7">
        <f t="shared" si="30"/>
        <v>16.054731081756877</v>
      </c>
      <c r="AU34" s="7">
        <f t="shared" si="30"/>
        <v>17.289965593160918</v>
      </c>
      <c r="AV34" s="7">
        <f t="shared" si="30"/>
        <v>18.620237778531198</v>
      </c>
      <c r="AW34" s="7">
        <f t="shared" si="30"/>
        <v>20.052859738840866</v>
      </c>
      <c r="AX34" s="7">
        <f t="shared" si="30"/>
        <v>21.595706160597956</v>
      </c>
      <c r="AY34" s="7">
        <f t="shared" si="30"/>
        <v>23.257257600598308</v>
      </c>
      <c r="AZ34" s="7">
        <f t="shared" si="30"/>
        <v>25.046647100962915</v>
      </c>
      <c r="BA34" s="7">
        <f t="shared" si="30"/>
        <v>26.973710390688339</v>
      </c>
      <c r="BB34" s="7">
        <f t="shared" si="30"/>
        <v>29.049039949652833</v>
      </c>
      <c r="BC34" s="7">
        <f t="shared" si="30"/>
        <v>31.284043232251527</v>
      </c>
      <c r="BD34" s="7">
        <f t="shared" si="30"/>
        <v>33.691005370698285</v>
      </c>
      <c r="BE34" s="7">
        <f t="shared" si="30"/>
        <v>36.283156702655162</v>
      </c>
      <c r="BF34" s="7">
        <f t="shared" si="30"/>
        <v>39.07474549436828</v>
      </c>
      <c r="BG34" s="7">
        <f t="shared" si="30"/>
        <v>42.081116259047036</v>
      </c>
      <c r="BH34" s="7">
        <f t="shared" si="30"/>
        <v>45.318794100979012</v>
      </c>
      <c r="BI34" s="7">
        <f t="shared" si="30"/>
        <v>48.805575548994241</v>
      </c>
      <c r="BJ34" s="7">
        <f t="shared" si="30"/>
        <v>52.560626378563036</v>
      </c>
      <c r="BK34" s="7">
        <f t="shared" si="30"/>
        <v>56.604586960225433</v>
      </c>
      <c r="BL34" s="7">
        <f t="shared" si="30"/>
        <v>60.959685713420519</v>
      </c>
      <c r="BM34" s="7">
        <f t="shared" si="30"/>
        <v>65.649861289336869</v>
      </c>
      <c r="BN34" s="7">
        <f t="shared" si="30"/>
        <v>70.70089415438585</v>
      </c>
      <c r="BO34" s="7">
        <f t="shared" si="30"/>
        <v>76.140548297572224</v>
      </c>
      <c r="BP34" s="7">
        <f t="shared" si="30"/>
        <v>81.998723840684193</v>
      </c>
      <c r="BQ34" s="7">
        <f t="shared" si="30"/>
        <v>88.307621390154608</v>
      </c>
      <c r="BR34" s="7">
        <f t="shared" si="30"/>
        <v>95.10191903398561</v>
      </c>
      <c r="BS34" s="7">
        <f t="shared" si="30"/>
        <v>102.41896295663454</v>
      </c>
      <c r="BT34" s="7">
        <f t="shared" si="30"/>
        <v>110.29897271961359</v>
      </c>
      <c r="BU34" s="7">
        <f t="shared" si="30"/>
        <v>118.78526233616756</v>
      </c>
      <c r="BV34" s="7">
        <f t="shared" ref="BV34:CH34" si="31">BV18*BV26/1000000</f>
        <v>127.92447835521038</v>
      </c>
      <c r="BW34" s="7">
        <f t="shared" si="31"/>
        <v>137.76685626319485</v>
      </c>
      <c r="BX34" s="7">
        <f t="shared" si="31"/>
        <v>148.36649661327888</v>
      </c>
      <c r="BY34" s="7">
        <f t="shared" si="31"/>
        <v>159.78166239958608</v>
      </c>
      <c r="BZ34" s="7">
        <f t="shared" si="31"/>
        <v>172.07509931113606</v>
      </c>
      <c r="CA34" s="7">
        <f t="shared" si="31"/>
        <v>185.31438062578354</v>
      </c>
      <c r="CB34" s="7">
        <f t="shared" si="31"/>
        <v>199.5722786399422</v>
      </c>
      <c r="CC34" s="7">
        <f t="shared" si="31"/>
        <v>214.92716467573027</v>
      </c>
      <c r="CD34" s="7">
        <f t="shared" si="31"/>
        <v>231.4634398642543</v>
      </c>
      <c r="CE34" s="7">
        <f t="shared" si="31"/>
        <v>249.2719990729168</v>
      </c>
      <c r="CF34" s="7">
        <f t="shared" si="31"/>
        <v>268.45073052681352</v>
      </c>
      <c r="CG34" s="7">
        <f t="shared" si="31"/>
        <v>289.10505387048806</v>
      </c>
      <c r="CH34" s="7">
        <f t="shared" si="31"/>
        <v>311.34849962760455</v>
      </c>
    </row>
    <row r="35" spans="1:86">
      <c r="A35" t="s">
        <v>13</v>
      </c>
      <c r="B35" s="12">
        <f>B19/D19*D35</f>
        <v>5.1169435215946839</v>
      </c>
      <c r="C35" s="5"/>
      <c r="D35" s="5">
        <v>10.199999999999999</v>
      </c>
      <c r="E35" s="5"/>
      <c r="F35" s="12">
        <f t="shared" si="29"/>
        <v>20.332450331125827</v>
      </c>
      <c r="G35" s="12"/>
      <c r="H35" t="s">
        <v>13</v>
      </c>
      <c r="I35" s="7">
        <f>I19*I27/1000000</f>
        <v>0.42641196013289034</v>
      </c>
      <c r="J35" s="7">
        <f t="shared" ref="J35:BU35" si="32">J19*J27/1000000</f>
        <v>0.45164288519058038</v>
      </c>
      <c r="K35" s="7">
        <f t="shared" si="32"/>
        <v>0.47836673173918826</v>
      </c>
      <c r="L35" s="7">
        <f t="shared" si="32"/>
        <v>0.50667183639629521</v>
      </c>
      <c r="M35" s="7">
        <f t="shared" si="32"/>
        <v>0.53665176268394688</v>
      </c>
      <c r="N35" s="7">
        <f t="shared" si="32"/>
        <v>0.56840561030617609</v>
      </c>
      <c r="O35" s="7">
        <f t="shared" si="32"/>
        <v>0.60203834272657131</v>
      </c>
      <c r="P35" s="7">
        <f t="shared" si="32"/>
        <v>0.63766113412870762</v>
      </c>
      <c r="Q35" s="7">
        <f t="shared" si="32"/>
        <v>0.6753917369063337</v>
      </c>
      <c r="R35" s="7">
        <f t="shared" si="32"/>
        <v>0.71535487089806349</v>
      </c>
      <c r="S35" s="7">
        <f t="shared" si="32"/>
        <v>0.75768263565320226</v>
      </c>
      <c r="T35" s="7">
        <f t="shared" si="32"/>
        <v>0.80251494709146776</v>
      </c>
      <c r="U35" s="7">
        <f t="shared" si="32"/>
        <v>0.84999999999999931</v>
      </c>
      <c r="V35" s="7">
        <f t="shared" si="32"/>
        <v>0.9002947578964543</v>
      </c>
      <c r="W35" s="7">
        <f t="shared" si="32"/>
        <v>0.953565471877454</v>
      </c>
      <c r="X35" s="7">
        <f t="shared" si="32"/>
        <v>1.0099882301674483</v>
      </c>
      <c r="Y35" s="7">
        <f t="shared" si="32"/>
        <v>1.0697495401845554</v>
      </c>
      <c r="Z35" s="7">
        <f t="shared" si="32"/>
        <v>1.1330469450474097</v>
      </c>
      <c r="AA35" s="7">
        <f t="shared" si="32"/>
        <v>1.2000896765609128</v>
      </c>
      <c r="AB35" s="7">
        <f t="shared" si="32"/>
        <v>1.2710993468393432</v>
      </c>
      <c r="AC35" s="7">
        <f t="shared" si="32"/>
        <v>1.3463106808530219</v>
      </c>
      <c r="AD35" s="7">
        <f t="shared" si="32"/>
        <v>1.4259722923199798</v>
      </c>
      <c r="AE35" s="7">
        <f t="shared" si="32"/>
        <v>1.5103475055073754</v>
      </c>
      <c r="AF35" s="7">
        <f t="shared" si="32"/>
        <v>1.5997152256591498</v>
      </c>
      <c r="AG35" s="7">
        <f t="shared" si="32"/>
        <v>1.6943708609271495</v>
      </c>
      <c r="AH35" s="7">
        <f t="shared" si="32"/>
        <v>1.7946272988531953</v>
      </c>
      <c r="AI35" s="7">
        <f t="shared" si="32"/>
        <v>1.9008159406298899</v>
      </c>
      <c r="AJ35" s="7">
        <f t="shared" si="32"/>
        <v>2.0132877965589522</v>
      </c>
      <c r="AK35" s="7">
        <f t="shared" si="32"/>
        <v>2.1324146463281517</v>
      </c>
      <c r="AL35" s="7">
        <f t="shared" si="32"/>
        <v>2.2585902679421861</v>
      </c>
      <c r="AM35" s="7">
        <f t="shared" si="32"/>
        <v>2.3922317393697639</v>
      </c>
      <c r="AN35" s="7">
        <f t="shared" si="32"/>
        <v>2.5337808172095495</v>
      </c>
      <c r="AO35" s="7">
        <f t="shared" si="32"/>
        <v>2.6837053969321807</v>
      </c>
      <c r="AP35" s="7">
        <f t="shared" si="32"/>
        <v>2.8425010595252553</v>
      </c>
      <c r="AQ35" s="7">
        <f t="shared" si="32"/>
        <v>3.0106927096537723</v>
      </c>
      <c r="AR35" s="7">
        <f t="shared" si="32"/>
        <v>3.1888363107510176</v>
      </c>
      <c r="AS35" s="7">
        <f t="shared" si="32"/>
        <v>3.3775207227753086</v>
      </c>
      <c r="AT35" s="7">
        <f t="shared" si="32"/>
        <v>3.5773696487073599</v>
      </c>
      <c r="AU35" s="7">
        <f t="shared" si="32"/>
        <v>3.7890436962224929</v>
      </c>
      <c r="AV35" s="7">
        <f t="shared" si="32"/>
        <v>4.0132425613526097</v>
      </c>
      <c r="AW35" s="7">
        <f t="shared" si="32"/>
        <v>4.2507073413561134</v>
      </c>
      <c r="AX35" s="7">
        <f t="shared" si="32"/>
        <v>4.5022229844410422</v>
      </c>
      <c r="AY35" s="7">
        <f t="shared" si="32"/>
        <v>4.7686208844390627</v>
      </c>
      <c r="AZ35" s="7">
        <f t="shared" si="32"/>
        <v>5.050781629007111</v>
      </c>
      <c r="BA35" s="7">
        <f t="shared" si="32"/>
        <v>5.3496379104409648</v>
      </c>
      <c r="BB35" s="7">
        <f t="shared" si="32"/>
        <v>5.6661776087225251</v>
      </c>
      <c r="BC35" s="7">
        <f t="shared" si="32"/>
        <v>6.0014470569919522</v>
      </c>
      <c r="BD35" s="7">
        <f t="shared" si="32"/>
        <v>6.3565545002387793</v>
      </c>
      <c r="BE35" s="7">
        <f t="shared" si="32"/>
        <v>6.7326737586448155</v>
      </c>
      <c r="BF35" s="7">
        <f t="shared" si="32"/>
        <v>7.1310481076881755</v>
      </c>
      <c r="BG35" s="7">
        <f t="shared" si="32"/>
        <v>7.5529943878342349</v>
      </c>
      <c r="BH35" s="7">
        <f t="shared" si="32"/>
        <v>7.9999073573982429</v>
      </c>
      <c r="BI35" s="7">
        <f t="shared" si="32"/>
        <v>8.4732643029681398</v>
      </c>
      <c r="BJ35" s="7">
        <f t="shared" si="32"/>
        <v>8.9746299226275035</v>
      </c>
      <c r="BK35" s="7">
        <f t="shared" si="32"/>
        <v>9.5056614981202454</v>
      </c>
      <c r="BL35" s="7">
        <f t="shared" si="32"/>
        <v>10.068114373053904</v>
      </c>
      <c r="BM35" s="7">
        <f t="shared" si="32"/>
        <v>10.663847755249863</v>
      </c>
      <c r="BN35" s="7">
        <f t="shared" si="32"/>
        <v>11.294830862420389</v>
      </c>
      <c r="BO35" s="7">
        <f t="shared" si="32"/>
        <v>11.96314943148726</v>
      </c>
      <c r="BP35" s="7">
        <f t="shared" si="32"/>
        <v>12.67101261305875</v>
      </c>
      <c r="BQ35" s="7">
        <f t="shared" si="32"/>
        <v>13.420760273854889</v>
      </c>
      <c r="BR35" s="7">
        <f t="shared" si="32"/>
        <v>14.214870731219468</v>
      </c>
      <c r="BS35" s="7">
        <f t="shared" si="32"/>
        <v>15.055968945285452</v>
      </c>
      <c r="BT35" s="7">
        <f t="shared" si="32"/>
        <v>15.946835195873307</v>
      </c>
      <c r="BU35" s="7">
        <f t="shared" si="32"/>
        <v>16.890414272804033</v>
      </c>
      <c r="BV35" s="7">
        <f t="shared" ref="BV35:CH35" si="33">BV19*BV27/1000000</f>
        <v>17.889825210005807</v>
      </c>
      <c r="BW35" s="7">
        <f t="shared" si="33"/>
        <v>18.948371595590672</v>
      </c>
      <c r="BX35" s="7">
        <f t="shared" si="33"/>
        <v>20.069552491981614</v>
      </c>
      <c r="BY35" s="7">
        <f t="shared" si="33"/>
        <v>21.257074002186801</v>
      </c>
      <c r="BZ35" s="7">
        <f t="shared" si="33"/>
        <v>22.514861520453874</v>
      </c>
      <c r="CA35" s="7">
        <f t="shared" si="33"/>
        <v>23.847072707799096</v>
      </c>
      <c r="CB35" s="7">
        <f t="shared" si="33"/>
        <v>25.258111235302525</v>
      </c>
      <c r="CC35" s="7">
        <f t="shared" si="33"/>
        <v>26.752641340598139</v>
      </c>
      <c r="CD35" s="7">
        <f t="shared" si="33"/>
        <v>28.335603245675873</v>
      </c>
      <c r="CE35" s="7">
        <f t="shared" si="33"/>
        <v>30.012229486959722</v>
      </c>
      <c r="CF35" s="7">
        <f t="shared" si="33"/>
        <v>31.788062211641474</v>
      </c>
      <c r="CG35" s="7">
        <f t="shared" si="33"/>
        <v>33.668971497443778</v>
      </c>
      <c r="CH35" s="7">
        <f t="shared" si="33"/>
        <v>35.661174756369164</v>
      </c>
    </row>
    <row r="36" spans="1:86">
      <c r="A36" t="s">
        <v>14</v>
      </c>
      <c r="B36" s="12">
        <f>B20/D20*D36</f>
        <v>2.6186746987951808</v>
      </c>
      <c r="C36" s="5"/>
      <c r="D36" s="5">
        <v>6.3</v>
      </c>
      <c r="E36" s="5"/>
      <c r="F36" s="12">
        <f t="shared" si="29"/>
        <v>15.156521739130435</v>
      </c>
      <c r="G36" s="12"/>
      <c r="H36" t="s">
        <v>14</v>
      </c>
      <c r="I36" s="7">
        <f>I20*I28/1000000</f>
        <v>0.21822289156626509</v>
      </c>
      <c r="J36" s="7">
        <f t="shared" ref="J36:BU36" si="34">J20*J28/1000000</f>
        <v>0.23478583365784211</v>
      </c>
      <c r="K36" s="7">
        <f t="shared" si="34"/>
        <v>0.25260588974309761</v>
      </c>
      <c r="L36" s="7">
        <f t="shared" si="34"/>
        <v>0.27177847376385211</v>
      </c>
      <c r="M36" s="7">
        <f t="shared" si="34"/>
        <v>0.29240624150342936</v>
      </c>
      <c r="N36" s="7">
        <f t="shared" si="34"/>
        <v>0.31459964023660641</v>
      </c>
      <c r="O36" s="7">
        <f t="shared" si="34"/>
        <v>0.33847750009755323</v>
      </c>
      <c r="P36" s="7">
        <f t="shared" si="34"/>
        <v>0.36416767033212355</v>
      </c>
      <c r="Q36" s="7">
        <f t="shared" si="34"/>
        <v>0.39180770384118324</v>
      </c>
      <c r="R36" s="7">
        <f t="shared" si="34"/>
        <v>0.42154559368022743</v>
      </c>
      <c r="S36" s="7">
        <f t="shared" si="34"/>
        <v>0.45354056545872623</v>
      </c>
      <c r="T36" s="7">
        <f t="shared" si="34"/>
        <v>0.48796392988194448</v>
      </c>
      <c r="U36" s="7">
        <f t="shared" si="34"/>
        <v>0.52499999999999991</v>
      </c>
      <c r="V36" s="7">
        <f t="shared" si="34"/>
        <v>0.56484707807538803</v>
      </c>
      <c r="W36" s="7">
        <f t="shared" si="34"/>
        <v>0.60771851735295912</v>
      </c>
      <c r="X36" s="7">
        <f t="shared" si="34"/>
        <v>0.65384386441738296</v>
      </c>
      <c r="Y36" s="7">
        <f t="shared" si="34"/>
        <v>0.70347008825462687</v>
      </c>
      <c r="Z36" s="7">
        <f t="shared" si="34"/>
        <v>0.7568629025982121</v>
      </c>
      <c r="AA36" s="7">
        <f t="shared" si="34"/>
        <v>0.81430818864048993</v>
      </c>
      <c r="AB36" s="7">
        <f t="shared" si="34"/>
        <v>0.87611352572655754</v>
      </c>
      <c r="AC36" s="7">
        <f t="shared" si="34"/>
        <v>0.94260983822661426</v>
      </c>
      <c r="AD36" s="7">
        <f t="shared" si="34"/>
        <v>1.0141531674046047</v>
      </c>
      <c r="AE36" s="7">
        <f t="shared" si="34"/>
        <v>1.0911265777702686</v>
      </c>
      <c r="AF36" s="7">
        <f t="shared" si="34"/>
        <v>1.1739422081217792</v>
      </c>
      <c r="AG36" s="7">
        <f t="shared" si="34"/>
        <v>1.2630434782608688</v>
      </c>
      <c r="AH36" s="7">
        <f t="shared" si="34"/>
        <v>1.3589074631958606</v>
      </c>
      <c r="AI36" s="7">
        <f t="shared" si="34"/>
        <v>1.4620474475448</v>
      </c>
      <c r="AJ36" s="7">
        <f t="shared" si="34"/>
        <v>1.5730156738157326</v>
      </c>
      <c r="AK36" s="7">
        <f t="shared" si="34"/>
        <v>1.6924062992792468</v>
      </c>
      <c r="AL36" s="7">
        <f t="shared" si="34"/>
        <v>1.8208585772652635</v>
      </c>
      <c r="AM36" s="7">
        <f t="shared" si="34"/>
        <v>1.9590602799176999</v>
      </c>
      <c r="AN36" s="7">
        <f t="shared" si="34"/>
        <v>2.1077513807334571</v>
      </c>
      <c r="AO36" s="7">
        <f t="shared" si="34"/>
        <v>2.2677280166031584</v>
      </c>
      <c r="AP36" s="7">
        <f t="shared" si="34"/>
        <v>2.4398467505675989</v>
      </c>
      <c r="AQ36" s="7">
        <f t="shared" si="34"/>
        <v>2.625029158113978</v>
      </c>
      <c r="AR36" s="7">
        <f t="shared" si="34"/>
        <v>2.8242667615683361</v>
      </c>
      <c r="AS36" s="7">
        <f t="shared" si="34"/>
        <v>3.038626339004407</v>
      </c>
      <c r="AT36" s="7">
        <f t="shared" si="34"/>
        <v>3.2692556360943872</v>
      </c>
      <c r="AU36" s="7">
        <f t="shared" si="34"/>
        <v>3.517389511484589</v>
      </c>
      <c r="AV36" s="7">
        <f t="shared" si="34"/>
        <v>3.7843565486001656</v>
      </c>
      <c r="AW36" s="7">
        <f t="shared" si="34"/>
        <v>4.0715861692805033</v>
      </c>
      <c r="AX36" s="7">
        <f t="shared" si="34"/>
        <v>4.3806162873338188</v>
      </c>
      <c r="AY36" s="7">
        <f t="shared" si="34"/>
        <v>4.7131015429904064</v>
      </c>
      <c r="AZ36" s="7">
        <f t="shared" si="34"/>
        <v>5.0708221623442551</v>
      </c>
      <c r="BA36" s="7">
        <f t="shared" si="34"/>
        <v>5.4556934892191888</v>
      </c>
      <c r="BB36" s="7">
        <f t="shared" si="34"/>
        <v>5.8697762404959581</v>
      </c>
      <c r="BC36" s="7">
        <f t="shared" si="34"/>
        <v>6.3152875398104369</v>
      </c>
      <c r="BD36" s="7">
        <f t="shared" si="34"/>
        <v>6.7946127887006327</v>
      </c>
      <c r="BE36" s="7">
        <f t="shared" si="34"/>
        <v>7.3103184387642228</v>
      </c>
      <c r="BF36" s="7">
        <f t="shared" si="34"/>
        <v>7.8651657332125806</v>
      </c>
      <c r="BG36" s="7">
        <f t="shared" si="34"/>
        <v>8.4621254913977051</v>
      </c>
      <c r="BH36" s="7">
        <f t="shared" si="34"/>
        <v>9.1043940154728613</v>
      </c>
      <c r="BI36" s="7">
        <f t="shared" si="34"/>
        <v>9.7954102043559903</v>
      </c>
      <c r="BJ36" s="7">
        <f t="shared" si="34"/>
        <v>10.538873966629186</v>
      </c>
      <c r="BK36" s="7">
        <f t="shared" si="34"/>
        <v>11.338766030962422</v>
      </c>
      <c r="BL36" s="7">
        <f t="shared" si="34"/>
        <v>12.199369260132555</v>
      </c>
      <c r="BM36" s="7">
        <f t="shared" si="34"/>
        <v>13.125291582759207</v>
      </c>
      <c r="BN36" s="7">
        <f t="shared" si="34"/>
        <v>14.121490665541002</v>
      </c>
      <c r="BO36" s="7">
        <f t="shared" si="34"/>
        <v>15.193300458094674</v>
      </c>
      <c r="BP36" s="7">
        <f t="shared" si="34"/>
        <v>16.346459752526158</v>
      </c>
      <c r="BQ36" s="7">
        <f t="shared" si="34"/>
        <v>17.587142910650158</v>
      </c>
      <c r="BR36" s="7">
        <f t="shared" si="34"/>
        <v>18.921992923380987</v>
      </c>
      <c r="BS36" s="7">
        <f t="shared" si="34"/>
        <v>20.35815697930461</v>
      </c>
      <c r="BT36" s="7">
        <f t="shared" si="34"/>
        <v>21.903324732876726</v>
      </c>
      <c r="BU36" s="7">
        <f t="shared" si="34"/>
        <v>23.565769477146286</v>
      </c>
      <c r="BV36" s="7">
        <f t="shared" ref="BV36:CH36" si="35">BV20*BV28/1000000</f>
        <v>25.354392441455712</v>
      </c>
      <c r="BW36" s="7">
        <f t="shared" si="35"/>
        <v>27.278770451300886</v>
      </c>
      <c r="BX36" s="7">
        <f t="shared" si="35"/>
        <v>29.349207205536278</v>
      </c>
      <c r="BY36" s="7">
        <f t="shared" si="35"/>
        <v>31.576788445478655</v>
      </c>
      <c r="BZ36" s="7">
        <f t="shared" si="35"/>
        <v>33.973441311301521</v>
      </c>
      <c r="CA36" s="7">
        <f t="shared" si="35"/>
        <v>36.551998203532094</v>
      </c>
      <c r="CB36" s="7">
        <f t="shared" si="35"/>
        <v>39.32626549158465</v>
      </c>
      <c r="CC36" s="7">
        <f t="shared" si="35"/>
        <v>42.311097437216297</v>
      </c>
      <c r="CD36" s="7">
        <f t="shared" si="35"/>
        <v>45.522475728713651</v>
      </c>
      <c r="CE36" s="7">
        <f t="shared" si="35"/>
        <v>48.977595051660352</v>
      </c>
      <c r="CF36" s="7">
        <f t="shared" si="35"/>
        <v>52.694955154457034</v>
      </c>
      <c r="CG36" s="7">
        <f t="shared" si="35"/>
        <v>56.694459901540327</v>
      </c>
      <c r="CH36" s="7">
        <f t="shared" si="35"/>
        <v>60.997523844661551</v>
      </c>
    </row>
    <row r="37" spans="1:86">
      <c r="A37" s="2" t="s">
        <v>10</v>
      </c>
      <c r="B37" s="13">
        <f>SUM(B33:B36)</f>
        <v>36.161155071366863</v>
      </c>
      <c r="C37" s="5"/>
      <c r="D37" s="6">
        <f>SUM(D33:D36)</f>
        <v>70.599999999999994</v>
      </c>
      <c r="E37" s="5"/>
      <c r="F37" s="13">
        <f t="shared" si="29"/>
        <v>137.8374111712686</v>
      </c>
      <c r="G37" s="13"/>
      <c r="H37" s="6" t="s">
        <v>29</v>
      </c>
      <c r="I37" s="8">
        <f>SUM(I33:I36)</f>
        <v>3.0134295892805723</v>
      </c>
      <c r="J37" s="8">
        <f t="shared" ref="J37:BU37" si="36">SUM(J33:J36)</f>
        <v>3.1800474183542793</v>
      </c>
      <c r="K37" s="8">
        <f t="shared" si="36"/>
        <v>3.3570714914129516</v>
      </c>
      <c r="L37" s="8">
        <f t="shared" si="36"/>
        <v>3.545208568863925</v>
      </c>
      <c r="M37" s="8">
        <f t="shared" si="36"/>
        <v>3.745215879667926</v>
      </c>
      <c r="N37" s="8">
        <f t="shared" si="36"/>
        <v>3.9579048279648723</v>
      </c>
      <c r="O37" s="8">
        <f t="shared" si="36"/>
        <v>4.1841449762403506</v>
      </c>
      <c r="P37" s="8">
        <f t="shared" si="36"/>
        <v>4.4248683258535779</v>
      </c>
      <c r="Q37" s="8">
        <f t="shared" si="36"/>
        <v>4.6810739173241585</v>
      </c>
      <c r="R37" s="8">
        <f t="shared" si="36"/>
        <v>4.9538327744711275</v>
      </c>
      <c r="S37" s="8">
        <f t="shared" si="36"/>
        <v>5.244293218322964</v>
      </c>
      <c r="T37" s="8">
        <f t="shared" si="36"/>
        <v>5.5536865786811829</v>
      </c>
      <c r="U37" s="8">
        <f t="shared" si="36"/>
        <v>5.8833333333333346</v>
      </c>
      <c r="V37" s="8">
        <f t="shared" si="36"/>
        <v>6.2346497071852331</v>
      </c>
      <c r="W37" s="8">
        <f t="shared" si="36"/>
        <v>6.6091547660291265</v>
      </c>
      <c r="X37" s="8">
        <f t="shared" si="36"/>
        <v>7.008478042297563</v>
      </c>
      <c r="Y37" s="8">
        <f t="shared" si="36"/>
        <v>7.4343677329861535</v>
      </c>
      <c r="Z37" s="8">
        <f t="shared" si="36"/>
        <v>7.8886995129774204</v>
      </c>
      <c r="AA37" s="8">
        <f t="shared" si="36"/>
        <v>8.3734860102789597</v>
      </c>
      <c r="AB37" s="8">
        <f t="shared" si="36"/>
        <v>8.8908869932200592</v>
      </c>
      <c r="AC37" s="8">
        <f t="shared" si="36"/>
        <v>9.4432203234504914</v>
      </c>
      <c r="AD37" s="8">
        <f t="shared" si="36"/>
        <v>10.032973732674165</v>
      </c>
      <c r="AE37" s="8">
        <f t="shared" si="36"/>
        <v>10.66281748545078</v>
      </c>
      <c r="AF37" s="8">
        <f t="shared" si="36"/>
        <v>11.33561799513399</v>
      </c>
      <c r="AG37" s="8">
        <f t="shared" si="36"/>
        <v>12.054452465110963</v>
      </c>
      <c r="AH37" s="8">
        <f t="shared" si="36"/>
        <v>12.822624632992715</v>
      </c>
      <c r="AI37" s="8">
        <f t="shared" si="36"/>
        <v>13.643681701306987</v>
      </c>
      <c r="AJ37" s="8">
        <f t="shared" si="36"/>
        <v>14.52143254459768</v>
      </c>
      <c r="AK37" s="8">
        <f t="shared" si="36"/>
        <v>15.459967289671296</v>
      </c>
      <c r="AL37" s="8">
        <f t="shared" si="36"/>
        <v>16.463678373088275</v>
      </c>
      <c r="AM37" s="8">
        <f t="shared" si="36"/>
        <v>17.537283187915481</v>
      </c>
      <c r="AN37" s="8">
        <f t="shared" si="36"/>
        <v>18.685848440278388</v>
      </c>
      <c r="AO37" s="8">
        <f t="shared" si="36"/>
        <v>19.91481634542335</v>
      </c>
      <c r="AP37" s="8">
        <f t="shared" si="36"/>
        <v>21.2300328028719</v>
      </c>
      <c r="AQ37" s="8">
        <f t="shared" si="36"/>
        <v>22.637777700873464</v>
      </c>
      <c r="AR37" s="8">
        <f t="shared" si="36"/>
        <v>24.144797511797698</v>
      </c>
      <c r="AS37" s="8">
        <f t="shared" si="36"/>
        <v>25.758340352414873</v>
      </c>
      <c r="AT37" s="8">
        <f t="shared" si="36"/>
        <v>27.486193696258944</v>
      </c>
      <c r="AU37" s="8">
        <f t="shared" si="36"/>
        <v>29.336724939525077</v>
      </c>
      <c r="AV37" s="8">
        <f t="shared" si="36"/>
        <v>31.318925037298246</v>
      </c>
      <c r="AW37" s="8">
        <f t="shared" si="36"/>
        <v>33.442455443425835</v>
      </c>
      <c r="AX37" s="8">
        <f t="shared" si="36"/>
        <v>35.717698605124056</v>
      </c>
      <c r="AY37" s="8">
        <f t="shared" si="36"/>
        <v>38.155812282541845</v>
      </c>
      <c r="AZ37" s="8">
        <f t="shared" si="36"/>
        <v>40.768787984100726</v>
      </c>
      <c r="BA37" s="8">
        <f t="shared" si="36"/>
        <v>43.569513830596222</v>
      </c>
      <c r="BB37" s="8">
        <f t="shared" si="36"/>
        <v>46.571842184906302</v>
      </c>
      <c r="BC37" s="8">
        <f t="shared" si="36"/>
        <v>49.790662409834347</v>
      </c>
      <c r="BD37" s="8">
        <f t="shared" si="36"/>
        <v>53.241979144257691</v>
      </c>
      <c r="BE37" s="8">
        <f t="shared" si="36"/>
        <v>56.942996517507176</v>
      </c>
      <c r="BF37" s="8">
        <f t="shared" si="36"/>
        <v>60.912208753931814</v>
      </c>
      <c r="BG37" s="8">
        <f t="shared" si="36"/>
        <v>65.169497654076181</v>
      </c>
      <c r="BH37" s="8">
        <f t="shared" si="36"/>
        <v>69.736237476007545</v>
      </c>
      <c r="BI37" s="8">
        <f t="shared" si="36"/>
        <v>74.635407780272715</v>
      </c>
      <c r="BJ37" s="8">
        <f t="shared" si="36"/>
        <v>79.891714844961612</v>
      </c>
      <c r="BK37" s="8">
        <f t="shared" si="36"/>
        <v>85.531722303635362</v>
      </c>
      <c r="BL37" s="8">
        <f t="shared" si="36"/>
        <v>91.583991708696701</v>
      </c>
      <c r="BM37" s="8">
        <f t="shared" si="36"/>
        <v>98.079233776406681</v>
      </c>
      <c r="BN37" s="8">
        <f t="shared" si="36"/>
        <v>105.05047112747796</v>
      </c>
      <c r="BO37" s="8">
        <f t="shared" si="36"/>
        <v>112.53321339931345</v>
      </c>
      <c r="BP37" s="8">
        <f t="shared" si="36"/>
        <v>120.56564567284867</v>
      </c>
      <c r="BQ37" s="8">
        <f t="shared" si="36"/>
        <v>129.1888312289594</v>
      </c>
      <c r="BR37" s="8">
        <f t="shared" si="36"/>
        <v>138.4469297269049</v>
      </c>
      <c r="BS37" s="8">
        <f t="shared" si="36"/>
        <v>148.38743198071262</v>
      </c>
      <c r="BT37" s="8">
        <f t="shared" si="36"/>
        <v>159.0614125992268</v>
      </c>
      <c r="BU37" s="8">
        <f t="shared" si="36"/>
        <v>170.52380185222779</v>
      </c>
      <c r="BV37" s="8">
        <f t="shared" ref="BV37:CH37" si="37">SUM(BV33:BV36)</f>
        <v>182.83367822910873</v>
      </c>
      <c r="BW37" s="8">
        <f t="shared" si="37"/>
        <v>196.0545832686376</v>
      </c>
      <c r="BX37" s="8">
        <f t="shared" si="37"/>
        <v>210.25486035894116</v>
      </c>
      <c r="BY37" s="8">
        <f t="shared" si="37"/>
        <v>225.50801933668777</v>
      </c>
      <c r="BZ37" s="8">
        <f t="shared" si="37"/>
        <v>241.89312885421219</v>
      </c>
      <c r="CA37" s="8">
        <f t="shared" si="37"/>
        <v>259.49523863379221</v>
      </c>
      <c r="CB37" s="8">
        <f t="shared" si="37"/>
        <v>278.4058338902596</v>
      </c>
      <c r="CC37" s="8">
        <f t="shared" si="37"/>
        <v>298.72332437749981</v>
      </c>
      <c r="CD37" s="8">
        <f t="shared" si="37"/>
        <v>320.5535707021038</v>
      </c>
      <c r="CE37" s="8">
        <f t="shared" si="37"/>
        <v>344.01045074951628</v>
      </c>
      <c r="CF37" s="8">
        <f t="shared" si="37"/>
        <v>369.21646928556129</v>
      </c>
      <c r="CG37" s="8">
        <f t="shared" si="37"/>
        <v>396.30341403042144</v>
      </c>
      <c r="CH37" s="8">
        <f t="shared" si="37"/>
        <v>425.41306175426098</v>
      </c>
    </row>
    <row r="38" spans="1:86">
      <c r="A38" t="s">
        <v>28</v>
      </c>
      <c r="C38" s="5"/>
      <c r="D38" s="5"/>
      <c r="E38" s="5"/>
      <c r="F38" s="12"/>
      <c r="G38" s="12"/>
      <c r="H38" s="36" t="s">
        <v>28</v>
      </c>
      <c r="I38" s="38">
        <f>I37*12</f>
        <v>36.161155071366863</v>
      </c>
      <c r="J38" s="35">
        <f t="shared" ref="J38:BU38" si="38">J37*12</f>
        <v>38.160569020251351</v>
      </c>
      <c r="K38" s="35">
        <f t="shared" si="38"/>
        <v>40.284857896955415</v>
      </c>
      <c r="L38" s="35">
        <f t="shared" si="38"/>
        <v>42.542502826367098</v>
      </c>
      <c r="M38" s="35">
        <f t="shared" si="38"/>
        <v>44.942590556015112</v>
      </c>
      <c r="N38" s="35">
        <f t="shared" si="38"/>
        <v>47.494857935578466</v>
      </c>
      <c r="O38" s="35">
        <f t="shared" si="38"/>
        <v>50.209739714884208</v>
      </c>
      <c r="P38" s="35">
        <f t="shared" si="38"/>
        <v>53.098419910242939</v>
      </c>
      <c r="Q38" s="35">
        <f t="shared" si="38"/>
        <v>56.172887007889898</v>
      </c>
      <c r="R38" s="35">
        <f t="shared" si="38"/>
        <v>59.44599329365353</v>
      </c>
      <c r="S38" s="35">
        <f t="shared" si="38"/>
        <v>62.931518619875568</v>
      </c>
      <c r="T38" s="35">
        <f t="shared" si="38"/>
        <v>66.644238944174191</v>
      </c>
      <c r="U38" s="37">
        <f t="shared" si="38"/>
        <v>70.600000000000023</v>
      </c>
      <c r="V38" s="35">
        <f t="shared" si="38"/>
        <v>74.815796486222794</v>
      </c>
      <c r="W38" s="35">
        <f t="shared" si="38"/>
        <v>79.309857192349511</v>
      </c>
      <c r="X38" s="35">
        <f t="shared" si="38"/>
        <v>84.101736507570763</v>
      </c>
      <c r="Y38" s="35">
        <f t="shared" si="38"/>
        <v>89.212412795833842</v>
      </c>
      <c r="Z38" s="35">
        <f t="shared" si="38"/>
        <v>94.664394155729042</v>
      </c>
      <c r="AA38" s="35">
        <f t="shared" si="38"/>
        <v>100.48183212334752</v>
      </c>
      <c r="AB38" s="35">
        <f t="shared" si="38"/>
        <v>106.69064391864072</v>
      </c>
      <c r="AC38" s="35">
        <f t="shared" si="38"/>
        <v>113.3186438814059</v>
      </c>
      <c r="AD38" s="35">
        <f t="shared" si="38"/>
        <v>120.39568479208998</v>
      </c>
      <c r="AE38" s="35">
        <f t="shared" si="38"/>
        <v>127.95380982540937</v>
      </c>
      <c r="AF38" s="35">
        <f t="shared" si="38"/>
        <v>136.0274159416079</v>
      </c>
      <c r="AG38" s="35">
        <f t="shared" si="38"/>
        <v>144.65342958133155</v>
      </c>
      <c r="AH38" s="35">
        <f t="shared" si="38"/>
        <v>153.87149559591259</v>
      </c>
      <c r="AI38" s="35">
        <f t="shared" si="38"/>
        <v>163.72418041568383</v>
      </c>
      <c r="AJ38" s="35">
        <f t="shared" si="38"/>
        <v>174.25719053517216</v>
      </c>
      <c r="AK38" s="35">
        <f t="shared" si="38"/>
        <v>185.51960747605554</v>
      </c>
      <c r="AL38" s="35">
        <f t="shared" si="38"/>
        <v>197.56414047705931</v>
      </c>
      <c r="AM38" s="35">
        <f t="shared" si="38"/>
        <v>210.44739825498579</v>
      </c>
      <c r="AN38" s="35">
        <f t="shared" si="38"/>
        <v>224.23018128334064</v>
      </c>
      <c r="AO38" s="35">
        <f t="shared" si="38"/>
        <v>238.97779614508022</v>
      </c>
      <c r="AP38" s="35">
        <f t="shared" si="38"/>
        <v>254.76039363446279</v>
      </c>
      <c r="AQ38" s="35">
        <f t="shared" si="38"/>
        <v>271.65333241048154</v>
      </c>
      <c r="AR38" s="35">
        <f t="shared" si="38"/>
        <v>289.73757014157241</v>
      </c>
      <c r="AS38" s="35">
        <f t="shared" si="38"/>
        <v>309.10008422897846</v>
      </c>
      <c r="AT38" s="35">
        <f t="shared" si="38"/>
        <v>329.83432435510736</v>
      </c>
      <c r="AU38" s="35">
        <f t="shared" si="38"/>
        <v>352.04069927430089</v>
      </c>
      <c r="AV38" s="35">
        <f t="shared" si="38"/>
        <v>375.82710044757897</v>
      </c>
      <c r="AW38" s="35">
        <f t="shared" si="38"/>
        <v>401.30946532111</v>
      </c>
      <c r="AX38" s="35">
        <f t="shared" si="38"/>
        <v>428.61238326148867</v>
      </c>
      <c r="AY38" s="35">
        <f t="shared" si="38"/>
        <v>457.86974739050214</v>
      </c>
      <c r="AZ38" s="35">
        <f t="shared" si="38"/>
        <v>489.22545580920871</v>
      </c>
      <c r="BA38" s="35">
        <f t="shared" si="38"/>
        <v>522.8341659671546</v>
      </c>
      <c r="BB38" s="35">
        <f t="shared" si="38"/>
        <v>558.86210621887562</v>
      </c>
      <c r="BC38" s="35">
        <f t="shared" si="38"/>
        <v>597.48794891801219</v>
      </c>
      <c r="BD38" s="35">
        <f t="shared" si="38"/>
        <v>638.90374973109226</v>
      </c>
      <c r="BE38" s="35">
        <f t="shared" si="38"/>
        <v>683.31595821008614</v>
      </c>
      <c r="BF38" s="35">
        <f t="shared" si="38"/>
        <v>730.94650504718174</v>
      </c>
      <c r="BG38" s="35">
        <f t="shared" si="38"/>
        <v>782.03397184891423</v>
      </c>
      <c r="BH38" s="35">
        <f t="shared" si="38"/>
        <v>836.83484971209054</v>
      </c>
      <c r="BI38" s="35">
        <f t="shared" si="38"/>
        <v>895.62489336327258</v>
      </c>
      <c r="BJ38" s="35">
        <f t="shared" si="38"/>
        <v>958.7005781395394</v>
      </c>
      <c r="BK38" s="35">
        <f t="shared" si="38"/>
        <v>1026.3806676436243</v>
      </c>
      <c r="BL38" s="35">
        <f t="shared" si="38"/>
        <v>1099.0079005043604</v>
      </c>
      <c r="BM38" s="35">
        <f t="shared" si="38"/>
        <v>1176.9508053168802</v>
      </c>
      <c r="BN38" s="35">
        <f t="shared" si="38"/>
        <v>1260.6056535297355</v>
      </c>
      <c r="BO38" s="35">
        <f t="shared" si="38"/>
        <v>1350.3985607917614</v>
      </c>
      <c r="BP38" s="35">
        <f t="shared" si="38"/>
        <v>1446.787748074184</v>
      </c>
      <c r="BQ38" s="35">
        <f t="shared" si="38"/>
        <v>1550.2659747475127</v>
      </c>
      <c r="BR38" s="35">
        <f t="shared" si="38"/>
        <v>1661.3631567228588</v>
      </c>
      <c r="BS38" s="35">
        <f t="shared" si="38"/>
        <v>1780.6491837685514</v>
      </c>
      <c r="BT38" s="35">
        <f t="shared" si="38"/>
        <v>1908.7369511907216</v>
      </c>
      <c r="BU38" s="35">
        <f t="shared" si="38"/>
        <v>2046.2856222267335</v>
      </c>
      <c r="BV38" s="35">
        <f t="shared" ref="BV38:CH38" si="39">BV37*12</f>
        <v>2194.0041387493047</v>
      </c>
      <c r="BW38" s="35">
        <f t="shared" si="39"/>
        <v>2352.6549992236514</v>
      </c>
      <c r="BX38" s="35">
        <f t="shared" si="39"/>
        <v>2523.0583243072938</v>
      </c>
      <c r="BY38" s="35">
        <f t="shared" si="39"/>
        <v>2706.0962320402532</v>
      </c>
      <c r="BZ38" s="35">
        <f t="shared" si="39"/>
        <v>2902.7175462505465</v>
      </c>
      <c r="CA38" s="35">
        <f t="shared" si="39"/>
        <v>3113.9428636055063</v>
      </c>
      <c r="CB38" s="35">
        <f t="shared" si="39"/>
        <v>3340.8700066831152</v>
      </c>
      <c r="CC38" s="35">
        <f t="shared" si="39"/>
        <v>3584.6798925299977</v>
      </c>
      <c r="CD38" s="35">
        <f t="shared" si="39"/>
        <v>3846.6428484252456</v>
      </c>
      <c r="CE38" s="35">
        <f t="shared" si="39"/>
        <v>4128.1254089941958</v>
      </c>
      <c r="CF38" s="35">
        <f t="shared" si="39"/>
        <v>4430.5976314267355</v>
      </c>
      <c r="CG38" s="35">
        <f t="shared" si="39"/>
        <v>4755.6409683650572</v>
      </c>
      <c r="CH38" s="35">
        <f t="shared" si="39"/>
        <v>5104.9567410511318</v>
      </c>
    </row>
    <row r="40" spans="1:86">
      <c r="H40" t="s">
        <v>30</v>
      </c>
      <c r="I40" s="5">
        <f>I37</f>
        <v>3.0134295892805723</v>
      </c>
      <c r="J40" s="5">
        <f>I40+J37</f>
        <v>6.1934770076348515</v>
      </c>
      <c r="K40" s="5">
        <f t="shared" ref="K40:BV40" si="40">J40+K37</f>
        <v>9.5505484990478031</v>
      </c>
      <c r="L40" s="5">
        <f t="shared" si="40"/>
        <v>13.095757067911729</v>
      </c>
      <c r="M40" s="5">
        <f t="shared" si="40"/>
        <v>16.840972947579655</v>
      </c>
      <c r="N40" s="5">
        <f t="shared" si="40"/>
        <v>20.798877775544526</v>
      </c>
      <c r="O40" s="5">
        <f t="shared" si="40"/>
        <v>24.983022751784876</v>
      </c>
      <c r="P40" s="5">
        <f t="shared" si="40"/>
        <v>29.407891077638453</v>
      </c>
      <c r="Q40" s="5">
        <f t="shared" si="40"/>
        <v>34.088964994962609</v>
      </c>
      <c r="R40" s="5">
        <f t="shared" si="40"/>
        <v>39.042797769433733</v>
      </c>
      <c r="S40" s="5">
        <f t="shared" si="40"/>
        <v>44.287090987756699</v>
      </c>
      <c r="T40" s="5">
        <f t="shared" si="40"/>
        <v>49.840777566437879</v>
      </c>
      <c r="U40" s="5">
        <f t="shared" si="40"/>
        <v>55.724110899771212</v>
      </c>
      <c r="V40" s="5">
        <f t="shared" si="40"/>
        <v>61.958760606956446</v>
      </c>
      <c r="W40" s="5">
        <f t="shared" si="40"/>
        <v>68.567915372985567</v>
      </c>
      <c r="X40" s="5">
        <f t="shared" si="40"/>
        <v>75.576393415283135</v>
      </c>
      <c r="Y40" s="5">
        <f t="shared" si="40"/>
        <v>83.010761148269296</v>
      </c>
      <c r="Z40" s="5">
        <f t="shared" si="40"/>
        <v>90.899460661246721</v>
      </c>
      <c r="AA40" s="5">
        <f t="shared" si="40"/>
        <v>99.272946671525688</v>
      </c>
      <c r="AB40" s="5">
        <f t="shared" si="40"/>
        <v>108.16383366474575</v>
      </c>
      <c r="AC40" s="5">
        <f t="shared" si="40"/>
        <v>117.60705398819624</v>
      </c>
      <c r="AD40" s="5">
        <f t="shared" si="40"/>
        <v>127.64002772087041</v>
      </c>
      <c r="AE40" s="5">
        <f t="shared" si="40"/>
        <v>138.30284520632119</v>
      </c>
      <c r="AF40" s="5">
        <f t="shared" si="40"/>
        <v>149.63846320145518</v>
      </c>
      <c r="AG40" s="5">
        <f t="shared" si="40"/>
        <v>161.69291566656614</v>
      </c>
      <c r="AH40" s="5">
        <f t="shared" si="40"/>
        <v>174.51554029955886</v>
      </c>
      <c r="AI40" s="5">
        <f t="shared" si="40"/>
        <v>188.15922200086584</v>
      </c>
      <c r="AJ40" s="5">
        <f t="shared" si="40"/>
        <v>202.68065454546351</v>
      </c>
      <c r="AK40" s="5">
        <f t="shared" si="40"/>
        <v>218.14062183513479</v>
      </c>
      <c r="AL40" s="5">
        <f t="shared" si="40"/>
        <v>234.60430020822307</v>
      </c>
      <c r="AM40" s="5">
        <f t="shared" si="40"/>
        <v>252.14158339613854</v>
      </c>
      <c r="AN40" s="5">
        <f t="shared" si="40"/>
        <v>270.82743183641691</v>
      </c>
      <c r="AO40" s="5">
        <f t="shared" si="40"/>
        <v>290.74224818184024</v>
      </c>
      <c r="AP40" s="5">
        <f t="shared" si="40"/>
        <v>311.97228098471214</v>
      </c>
      <c r="AQ40" s="5">
        <f t="shared" si="40"/>
        <v>334.61005868558561</v>
      </c>
      <c r="AR40" s="5">
        <f t="shared" si="40"/>
        <v>358.75485619738333</v>
      </c>
      <c r="AS40" s="5">
        <f t="shared" si="40"/>
        <v>384.51319654979818</v>
      </c>
      <c r="AT40" s="5">
        <f t="shared" si="40"/>
        <v>411.99939024605715</v>
      </c>
      <c r="AU40" s="5">
        <f t="shared" si="40"/>
        <v>441.33611518558223</v>
      </c>
      <c r="AV40" s="5">
        <f t="shared" si="40"/>
        <v>472.65504022288047</v>
      </c>
      <c r="AW40" s="5">
        <f t="shared" si="40"/>
        <v>506.09749566630632</v>
      </c>
      <c r="AX40" s="5">
        <f t="shared" si="40"/>
        <v>541.81519427143041</v>
      </c>
      <c r="AY40" s="5">
        <f t="shared" si="40"/>
        <v>579.9710065539723</v>
      </c>
      <c r="AZ40" s="5">
        <f t="shared" si="40"/>
        <v>620.73979453807306</v>
      </c>
      <c r="BA40" s="5">
        <f t="shared" si="40"/>
        <v>664.30930836866924</v>
      </c>
      <c r="BB40" s="5">
        <f t="shared" si="40"/>
        <v>710.88115055357548</v>
      </c>
      <c r="BC40" s="5">
        <f t="shared" si="40"/>
        <v>760.67181296340982</v>
      </c>
      <c r="BD40" s="5">
        <f t="shared" si="40"/>
        <v>813.91379210766752</v>
      </c>
      <c r="BE40" s="5">
        <f t="shared" si="40"/>
        <v>870.85678862517466</v>
      </c>
      <c r="BF40" s="5">
        <f t="shared" si="40"/>
        <v>931.76899737910651</v>
      </c>
      <c r="BG40" s="5">
        <f t="shared" si="40"/>
        <v>996.93849503318268</v>
      </c>
      <c r="BH40" s="5">
        <f t="shared" si="40"/>
        <v>1066.6747325091901</v>
      </c>
      <c r="BI40" s="5">
        <f t="shared" si="40"/>
        <v>1141.3101402894629</v>
      </c>
      <c r="BJ40" s="5">
        <f t="shared" si="40"/>
        <v>1221.2018551344245</v>
      </c>
      <c r="BK40" s="5">
        <f t="shared" si="40"/>
        <v>1306.7335774380599</v>
      </c>
      <c r="BL40" s="5">
        <f t="shared" si="40"/>
        <v>1398.3175691467566</v>
      </c>
      <c r="BM40" s="5">
        <f t="shared" si="40"/>
        <v>1496.3968029231632</v>
      </c>
      <c r="BN40" s="5">
        <f t="shared" si="40"/>
        <v>1601.4472740506412</v>
      </c>
      <c r="BO40" s="5">
        <f t="shared" si="40"/>
        <v>1713.9804874499546</v>
      </c>
      <c r="BP40" s="5">
        <f t="shared" si="40"/>
        <v>1834.5461331228032</v>
      </c>
      <c r="BQ40" s="5">
        <f t="shared" si="40"/>
        <v>1963.7349643517625</v>
      </c>
      <c r="BR40" s="5">
        <f t="shared" si="40"/>
        <v>2102.1818940786675</v>
      </c>
      <c r="BS40" s="5">
        <f t="shared" si="40"/>
        <v>2250.5693260593803</v>
      </c>
      <c r="BT40" s="5">
        <f t="shared" si="40"/>
        <v>2409.6307386586072</v>
      </c>
      <c r="BU40" s="5">
        <f t="shared" si="40"/>
        <v>2580.154540510835</v>
      </c>
      <c r="BV40" s="5">
        <f t="shared" si="40"/>
        <v>2762.9882187399435</v>
      </c>
      <c r="BW40" s="5">
        <f t="shared" ref="BW40:CH40" si="41">BV40+BW37</f>
        <v>2959.042802008581</v>
      </c>
      <c r="BX40" s="5">
        <f t="shared" si="41"/>
        <v>3169.2976623675222</v>
      </c>
      <c r="BY40" s="5">
        <f t="shared" si="41"/>
        <v>3394.8056817042097</v>
      </c>
      <c r="BZ40" s="5">
        <f t="shared" si="41"/>
        <v>3636.6988105584219</v>
      </c>
      <c r="CA40" s="5">
        <f t="shared" si="41"/>
        <v>3896.1940491922142</v>
      </c>
      <c r="CB40" s="5">
        <f t="shared" si="41"/>
        <v>4174.5998830824738</v>
      </c>
      <c r="CC40" s="5">
        <f t="shared" si="41"/>
        <v>4473.3232074599737</v>
      </c>
      <c r="CD40" s="5">
        <f t="shared" si="41"/>
        <v>4793.8767781620772</v>
      </c>
      <c r="CE40" s="5">
        <f t="shared" si="41"/>
        <v>5137.8872289115934</v>
      </c>
      <c r="CF40" s="5">
        <f t="shared" si="41"/>
        <v>5507.1036981971547</v>
      </c>
      <c r="CG40" s="5">
        <f t="shared" si="41"/>
        <v>5903.4071122275764</v>
      </c>
      <c r="CH40" s="5">
        <f t="shared" si="41"/>
        <v>6328.8201739818378</v>
      </c>
    </row>
    <row r="45" spans="1:86">
      <c r="J45" s="5"/>
      <c r="K45" s="5"/>
      <c r="L45" s="5"/>
      <c r="M45" s="5"/>
      <c r="N45" s="5"/>
      <c r="O45" s="5"/>
      <c r="P45" s="5"/>
    </row>
    <row r="46" spans="1:86">
      <c r="J46" s="5"/>
      <c r="K46" s="5"/>
      <c r="L46" s="5"/>
      <c r="M46" s="5"/>
      <c r="N46" s="5"/>
      <c r="O46" s="5"/>
      <c r="P46" s="5"/>
    </row>
    <row r="47" spans="1:86">
      <c r="J47" s="5"/>
      <c r="K47" s="5"/>
      <c r="L47" s="5"/>
      <c r="M47" s="5"/>
      <c r="N47" s="5"/>
      <c r="O47" s="5"/>
      <c r="P47" s="5"/>
    </row>
    <row r="48" spans="1:86">
      <c r="J48" s="5"/>
      <c r="K48" s="5"/>
      <c r="L48" s="5"/>
      <c r="M48" s="5"/>
      <c r="N48" s="5"/>
      <c r="O48" s="5"/>
      <c r="P48" s="5"/>
    </row>
    <row r="49" spans="1:16">
      <c r="J49" s="5"/>
      <c r="K49" s="5"/>
      <c r="L49" s="5"/>
      <c r="M49" s="5"/>
      <c r="N49" s="5"/>
      <c r="O49" s="5"/>
      <c r="P49" s="5"/>
    </row>
    <row r="50" spans="1:16">
      <c r="J50" s="5"/>
      <c r="K50" s="5"/>
      <c r="L50" s="5"/>
      <c r="M50" s="5"/>
      <c r="N50" s="5"/>
      <c r="O50" s="5"/>
      <c r="P50" s="5"/>
    </row>
    <row r="51" spans="1:16">
      <c r="F51" s="11"/>
      <c r="G51" s="11"/>
    </row>
    <row r="52" spans="1:16">
      <c r="F52" s="11"/>
      <c r="G52" s="11"/>
    </row>
    <row r="53" spans="1:16">
      <c r="F53" s="11"/>
      <c r="G53" s="11"/>
    </row>
    <row r="54" spans="1:16">
      <c r="A54" t="s">
        <v>8</v>
      </c>
      <c r="B54" s="3">
        <v>278</v>
      </c>
      <c r="C54" s="5"/>
      <c r="D54" s="5">
        <v>584</v>
      </c>
      <c r="E54" s="5"/>
      <c r="F54" s="12">
        <f t="shared" ref="F54" si="42">D54/B54*D54</f>
        <v>1226.8201438848919</v>
      </c>
      <c r="G54" s="12"/>
      <c r="H54" s="5"/>
      <c r="I54" s="5"/>
      <c r="J54" s="5"/>
      <c r="K54" s="5"/>
      <c r="L54" s="5"/>
      <c r="M54" s="5"/>
      <c r="N54" s="5"/>
      <c r="O54" s="5"/>
      <c r="P54" s="5"/>
    </row>
    <row r="55" spans="1:16">
      <c r="C55" s="5"/>
      <c r="D55" s="5"/>
      <c r="E55" s="5"/>
      <c r="F55" s="12"/>
      <c r="G55" s="12"/>
      <c r="H55" s="5"/>
      <c r="I55" s="5"/>
      <c r="J55" s="5"/>
      <c r="K55" s="5"/>
      <c r="L55" s="5"/>
      <c r="M55" s="5"/>
      <c r="N55" s="5"/>
      <c r="O55" s="5"/>
      <c r="P55" s="5"/>
    </row>
    <row r="56" spans="1:16">
      <c r="F56" s="11"/>
      <c r="G56" s="11"/>
    </row>
    <row r="57" spans="1:16">
      <c r="B57" s="2" t="s">
        <v>5</v>
      </c>
      <c r="C57" s="2" t="s">
        <v>3</v>
      </c>
      <c r="D57" s="2" t="s">
        <v>6</v>
      </c>
      <c r="E57" s="2" t="s">
        <v>0</v>
      </c>
      <c r="F57" s="11"/>
      <c r="G57" s="11"/>
    </row>
    <row r="58" spans="1:16">
      <c r="A58" t="s">
        <v>22</v>
      </c>
      <c r="D58" s="26">
        <f>D37/B37*B61</f>
        <v>32.214125840310658</v>
      </c>
      <c r="F58" s="26">
        <f>F37/D37*D61</f>
        <v>59.156849270388655</v>
      </c>
      <c r="G58" s="26"/>
    </row>
    <row r="59" spans="1:16">
      <c r="A59" t="s">
        <v>23</v>
      </c>
      <c r="D59" s="11">
        <v>0.9</v>
      </c>
      <c r="F59" s="11">
        <v>0.9</v>
      </c>
      <c r="G59" s="11"/>
    </row>
    <row r="60" spans="1:16">
      <c r="A60" t="s">
        <v>24</v>
      </c>
      <c r="D60" s="26">
        <f>D58*D59</f>
        <v>28.992713256279593</v>
      </c>
      <c r="F60" s="26">
        <f>F61</f>
        <v>53.241164343349787</v>
      </c>
      <c r="G60" s="26"/>
    </row>
    <row r="61" spans="1:16">
      <c r="A61" s="2" t="s">
        <v>1</v>
      </c>
      <c r="B61" s="2">
        <v>16.5</v>
      </c>
      <c r="C61" s="2"/>
      <c r="D61" s="2">
        <v>30.3</v>
      </c>
      <c r="F61" s="27">
        <f>F58*F59</f>
        <v>53.241164343349787</v>
      </c>
      <c r="G61" s="27"/>
    </row>
    <row r="62" spans="1:16">
      <c r="D62" s="5">
        <f>D61/B61</f>
        <v>1.8363636363636364</v>
      </c>
    </row>
    <row r="65" spans="1:4">
      <c r="A65" s="2" t="s">
        <v>4</v>
      </c>
      <c r="D65">
        <v>55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73"/>
  <sheetViews>
    <sheetView topLeftCell="J1" zoomScale="125" zoomScaleNormal="125" zoomScalePageLayoutView="125" workbookViewId="0">
      <pane xSplit="1" ySplit="5" topLeftCell="K31" activePane="bottomRight" state="frozen"/>
      <selection activeCell="J1" sqref="J1"/>
      <selection pane="topRight" activeCell="K1" sqref="K1"/>
      <selection pane="bottomLeft" activeCell="J6" sqref="J6"/>
      <selection pane="bottomRight" activeCell="Q74" sqref="Q74"/>
    </sheetView>
  </sheetViews>
  <sheetFormatPr baseColWidth="10" defaultRowHeight="15" x14ac:dyDescent="0"/>
  <cols>
    <col min="10" max="10" width="19.83203125" customWidth="1"/>
    <col min="11" max="11" width="12.1640625" bestFit="1" customWidth="1"/>
    <col min="12" max="20" width="11" bestFit="1" customWidth="1"/>
    <col min="21" max="24" width="12" bestFit="1" customWidth="1"/>
  </cols>
  <sheetData>
    <row r="1" spans="1:167">
      <c r="A1" t="s">
        <v>2</v>
      </c>
    </row>
    <row r="2" spans="1:167">
      <c r="A2" s="2" t="s">
        <v>18</v>
      </c>
    </row>
    <row r="3" spans="1:167">
      <c r="J3" s="2" t="s">
        <v>31</v>
      </c>
    </row>
    <row r="4" spans="1:167">
      <c r="J4" t="s">
        <v>32</v>
      </c>
    </row>
    <row r="5" spans="1:167">
      <c r="A5" s="2" t="s">
        <v>17</v>
      </c>
      <c r="B5" s="1">
        <v>41153</v>
      </c>
      <c r="C5" s="1">
        <v>41334</v>
      </c>
      <c r="D5" s="1">
        <v>41518</v>
      </c>
      <c r="E5" s="1">
        <v>41699</v>
      </c>
      <c r="F5" s="1">
        <v>41883</v>
      </c>
      <c r="G5" s="1"/>
      <c r="H5" s="1"/>
      <c r="I5" s="1"/>
      <c r="J5" s="1"/>
      <c r="K5" s="39">
        <v>41153</v>
      </c>
      <c r="L5" s="39">
        <v>41183</v>
      </c>
      <c r="M5" s="39">
        <v>41214</v>
      </c>
      <c r="N5" s="39">
        <v>41244</v>
      </c>
      <c r="O5" s="39">
        <v>41275</v>
      </c>
      <c r="P5" s="39">
        <v>41306</v>
      </c>
      <c r="Q5" s="39">
        <v>41334</v>
      </c>
      <c r="R5" s="39">
        <v>41365</v>
      </c>
      <c r="S5" s="39">
        <v>41395</v>
      </c>
      <c r="T5" s="39">
        <v>41426</v>
      </c>
      <c r="U5" s="39">
        <v>41456</v>
      </c>
      <c r="V5" s="39">
        <v>41487</v>
      </c>
      <c r="W5" s="39">
        <v>41518</v>
      </c>
      <c r="X5" s="39">
        <v>41548</v>
      </c>
      <c r="Y5" s="39">
        <v>41579</v>
      </c>
      <c r="Z5" s="39">
        <v>41609</v>
      </c>
      <c r="AA5" s="39">
        <v>41640</v>
      </c>
      <c r="AB5" s="39">
        <v>41671</v>
      </c>
      <c r="AC5" s="39">
        <v>41699</v>
      </c>
      <c r="AD5" s="39">
        <v>41730</v>
      </c>
      <c r="AE5" s="39">
        <v>41760</v>
      </c>
      <c r="AF5" s="39">
        <v>41791</v>
      </c>
      <c r="AG5" s="39">
        <v>41821</v>
      </c>
      <c r="AH5" s="39">
        <v>41852</v>
      </c>
      <c r="AI5" s="39">
        <v>41883</v>
      </c>
      <c r="AJ5" s="39">
        <v>41913</v>
      </c>
      <c r="AK5" s="39">
        <v>41944</v>
      </c>
      <c r="AL5" s="39">
        <v>41974</v>
      </c>
      <c r="AM5" s="39">
        <v>42005</v>
      </c>
      <c r="AN5" s="39">
        <v>42036</v>
      </c>
      <c r="AO5" s="39">
        <v>42064</v>
      </c>
      <c r="AP5" s="39">
        <v>42095</v>
      </c>
      <c r="AQ5" s="39">
        <v>42125</v>
      </c>
      <c r="AR5" s="39">
        <v>42156</v>
      </c>
      <c r="AS5" s="39">
        <v>42186</v>
      </c>
      <c r="AT5" s="39">
        <v>42217</v>
      </c>
      <c r="AU5" s="39">
        <v>42248</v>
      </c>
      <c r="AV5" s="39">
        <v>42278</v>
      </c>
      <c r="AW5" s="39">
        <v>42309</v>
      </c>
      <c r="AX5" s="39">
        <v>42339</v>
      </c>
      <c r="AY5" s="39">
        <v>42370</v>
      </c>
      <c r="AZ5" s="39">
        <v>42401</v>
      </c>
      <c r="BA5" s="39">
        <v>42430</v>
      </c>
      <c r="BB5" s="39">
        <v>42461</v>
      </c>
      <c r="BC5" s="39">
        <v>42491</v>
      </c>
      <c r="BD5" s="39">
        <v>42522</v>
      </c>
      <c r="BE5" s="39">
        <v>42552</v>
      </c>
      <c r="BF5" s="39">
        <v>42583</v>
      </c>
      <c r="BG5" s="39">
        <v>42614</v>
      </c>
      <c r="BH5" s="39">
        <v>42644</v>
      </c>
      <c r="BI5" s="39">
        <v>42675</v>
      </c>
      <c r="BJ5" s="39">
        <v>42705</v>
      </c>
      <c r="BK5" s="39">
        <v>42736</v>
      </c>
      <c r="BL5" s="39">
        <v>42767</v>
      </c>
      <c r="BM5" s="39">
        <v>42795</v>
      </c>
      <c r="BN5" s="39">
        <v>42826</v>
      </c>
      <c r="BO5" s="39">
        <v>42856</v>
      </c>
      <c r="BP5" s="39">
        <v>42887</v>
      </c>
      <c r="BQ5" s="39">
        <v>42917</v>
      </c>
      <c r="BR5" s="39">
        <v>42948</v>
      </c>
      <c r="BS5" s="39">
        <v>42979</v>
      </c>
      <c r="BT5" s="39">
        <v>43009</v>
      </c>
      <c r="BU5" s="39">
        <v>43040</v>
      </c>
      <c r="BV5" s="39">
        <v>43070</v>
      </c>
      <c r="BW5" s="39">
        <v>43101</v>
      </c>
      <c r="BX5" s="39">
        <v>43132</v>
      </c>
      <c r="BY5" s="39">
        <v>43160</v>
      </c>
      <c r="BZ5" s="39">
        <v>43191</v>
      </c>
      <c r="CA5" s="39">
        <v>43221</v>
      </c>
      <c r="CB5" s="39">
        <v>43252</v>
      </c>
      <c r="CC5" s="39">
        <v>43282</v>
      </c>
      <c r="CD5" s="39">
        <v>43313</v>
      </c>
      <c r="CE5" s="39">
        <v>43344</v>
      </c>
      <c r="CF5" s="39">
        <v>43374</v>
      </c>
      <c r="CG5" s="39">
        <v>43405</v>
      </c>
      <c r="CH5" s="39">
        <v>43435</v>
      </c>
      <c r="CI5" s="39">
        <v>43466</v>
      </c>
      <c r="CJ5" s="39">
        <v>43497</v>
      </c>
      <c r="CK5" s="39">
        <v>43525</v>
      </c>
      <c r="CL5" s="39">
        <v>43556</v>
      </c>
      <c r="CM5" s="39">
        <v>43586</v>
      </c>
      <c r="CN5" s="39">
        <v>43617</v>
      </c>
      <c r="CO5" s="39">
        <v>43647</v>
      </c>
      <c r="CP5" s="39">
        <v>43678</v>
      </c>
      <c r="CQ5" s="39">
        <v>43709</v>
      </c>
      <c r="CR5" s="39">
        <v>43739</v>
      </c>
      <c r="CS5" s="39">
        <v>43770</v>
      </c>
      <c r="CT5" s="39">
        <v>43800</v>
      </c>
      <c r="CU5" s="39">
        <v>43831</v>
      </c>
      <c r="CV5" s="39">
        <v>43862</v>
      </c>
      <c r="CW5" s="39">
        <v>43891</v>
      </c>
      <c r="CX5" s="39">
        <v>43922</v>
      </c>
      <c r="CY5" s="39">
        <v>43952</v>
      </c>
      <c r="CZ5" s="39">
        <v>43983</v>
      </c>
      <c r="DA5" s="39">
        <v>44013</v>
      </c>
      <c r="DB5" s="39">
        <v>44044</v>
      </c>
      <c r="DC5" s="39">
        <v>44075</v>
      </c>
      <c r="DD5" s="39">
        <v>44105</v>
      </c>
      <c r="DE5" s="39">
        <v>44136</v>
      </c>
      <c r="DF5" s="39">
        <v>44166</v>
      </c>
      <c r="DG5" s="39">
        <v>44197</v>
      </c>
      <c r="DH5" s="39">
        <v>44228</v>
      </c>
      <c r="DI5" s="39">
        <v>44256</v>
      </c>
      <c r="DJ5" s="39">
        <v>44287</v>
      </c>
      <c r="DK5" s="39">
        <v>44317</v>
      </c>
      <c r="DL5" s="39">
        <v>44348</v>
      </c>
      <c r="DM5" s="39">
        <v>44378</v>
      </c>
      <c r="DN5" s="39">
        <v>44409</v>
      </c>
      <c r="DO5" s="39">
        <v>44440</v>
      </c>
      <c r="DP5" s="39">
        <v>44470</v>
      </c>
      <c r="DQ5" s="39">
        <v>44501</v>
      </c>
      <c r="DR5" s="39">
        <v>44531</v>
      </c>
      <c r="DS5" s="39">
        <v>44562</v>
      </c>
      <c r="DT5" s="39">
        <v>44593</v>
      </c>
      <c r="DU5" s="39">
        <v>44621</v>
      </c>
      <c r="DV5" s="39">
        <v>44652</v>
      </c>
      <c r="DW5" s="39">
        <v>44682</v>
      </c>
      <c r="DX5" s="39">
        <v>44713</v>
      </c>
      <c r="DY5" s="39">
        <v>44743</v>
      </c>
      <c r="DZ5" s="39">
        <v>44774</v>
      </c>
      <c r="EA5" s="39">
        <v>44805</v>
      </c>
      <c r="EB5" s="39">
        <v>44835</v>
      </c>
      <c r="EC5" s="39">
        <v>44866</v>
      </c>
      <c r="ED5" s="39">
        <v>44896</v>
      </c>
      <c r="EE5" s="39">
        <v>44927</v>
      </c>
      <c r="EF5" s="39">
        <v>44958</v>
      </c>
      <c r="EG5" s="39">
        <v>44986</v>
      </c>
      <c r="EH5" s="39">
        <v>45017</v>
      </c>
      <c r="EI5" s="39">
        <v>45047</v>
      </c>
      <c r="EJ5" s="39">
        <v>45078</v>
      </c>
      <c r="EK5" s="39">
        <v>45108</v>
      </c>
      <c r="EL5" s="39">
        <v>45139</v>
      </c>
      <c r="EM5" s="39">
        <v>45170</v>
      </c>
      <c r="EN5" s="39">
        <v>45200</v>
      </c>
      <c r="EO5" s="39">
        <v>45231</v>
      </c>
      <c r="EP5" s="39">
        <v>45261</v>
      </c>
      <c r="EQ5" s="39">
        <v>45292</v>
      </c>
      <c r="ER5" s="39">
        <v>45323</v>
      </c>
      <c r="ES5" s="39">
        <v>45352</v>
      </c>
      <c r="ET5" s="39">
        <v>45383</v>
      </c>
      <c r="EU5" s="39">
        <v>45413</v>
      </c>
      <c r="EV5" s="39">
        <v>45444</v>
      </c>
      <c r="EW5" s="39">
        <v>45474</v>
      </c>
      <c r="EX5" s="39">
        <v>45505</v>
      </c>
      <c r="EY5" s="39">
        <v>45536</v>
      </c>
      <c r="EZ5" s="39">
        <v>45566</v>
      </c>
      <c r="FA5" s="39">
        <v>45597</v>
      </c>
      <c r="FB5" s="39">
        <v>45627</v>
      </c>
      <c r="FC5" s="39">
        <v>45658</v>
      </c>
      <c r="FD5" s="39">
        <v>45689</v>
      </c>
      <c r="FE5" s="39">
        <v>45717</v>
      </c>
      <c r="FF5" s="39">
        <v>45748</v>
      </c>
      <c r="FG5" s="39">
        <v>45778</v>
      </c>
      <c r="FH5" s="39">
        <v>45809</v>
      </c>
      <c r="FI5" s="39">
        <v>45839</v>
      </c>
      <c r="FJ5" s="39">
        <v>45870</v>
      </c>
      <c r="FK5" s="39">
        <v>45901</v>
      </c>
    </row>
    <row r="6" spans="1:167">
      <c r="J6" s="2" t="s">
        <v>34</v>
      </c>
    </row>
    <row r="7" spans="1:167">
      <c r="A7" t="s">
        <v>9</v>
      </c>
      <c r="B7" s="3"/>
      <c r="C7" s="3"/>
      <c r="D7" s="3">
        <v>8800</v>
      </c>
      <c r="J7" t="s">
        <v>11</v>
      </c>
      <c r="K7" s="9">
        <v>0.98</v>
      </c>
      <c r="L7" s="54">
        <f>K7</f>
        <v>0.98</v>
      </c>
      <c r="M7" s="54">
        <f>L7</f>
        <v>0.98</v>
      </c>
      <c r="N7" s="54">
        <f>M7</f>
        <v>0.98</v>
      </c>
      <c r="O7" s="54">
        <f t="shared" ref="O7:BZ10" si="0">N7</f>
        <v>0.98</v>
      </c>
      <c r="P7" s="54">
        <f t="shared" si="0"/>
        <v>0.98</v>
      </c>
      <c r="Q7" s="54">
        <f t="shared" si="0"/>
        <v>0.98</v>
      </c>
      <c r="R7" s="54">
        <f t="shared" si="0"/>
        <v>0.98</v>
      </c>
      <c r="S7" s="54">
        <f t="shared" si="0"/>
        <v>0.98</v>
      </c>
      <c r="T7" s="54">
        <f t="shared" si="0"/>
        <v>0.98</v>
      </c>
      <c r="U7" s="54">
        <f t="shared" si="0"/>
        <v>0.98</v>
      </c>
      <c r="V7" s="54">
        <f t="shared" si="0"/>
        <v>0.98</v>
      </c>
      <c r="W7" s="54">
        <f t="shared" si="0"/>
        <v>0.98</v>
      </c>
      <c r="X7" s="54">
        <f t="shared" si="0"/>
        <v>0.98</v>
      </c>
      <c r="Y7" s="54">
        <f t="shared" si="0"/>
        <v>0.98</v>
      </c>
      <c r="Z7" s="54">
        <f t="shared" si="0"/>
        <v>0.98</v>
      </c>
      <c r="AA7" s="54">
        <f t="shared" si="0"/>
        <v>0.98</v>
      </c>
      <c r="AB7" s="54">
        <f t="shared" si="0"/>
        <v>0.98</v>
      </c>
      <c r="AC7" s="54">
        <f t="shared" si="0"/>
        <v>0.98</v>
      </c>
      <c r="AD7" s="54">
        <f t="shared" si="0"/>
        <v>0.98</v>
      </c>
      <c r="AE7" s="54">
        <f t="shared" si="0"/>
        <v>0.98</v>
      </c>
      <c r="AF7" s="54">
        <f t="shared" si="0"/>
        <v>0.98</v>
      </c>
      <c r="AG7" s="54">
        <f t="shared" si="0"/>
        <v>0.98</v>
      </c>
      <c r="AH7" s="54">
        <f t="shared" si="0"/>
        <v>0.98</v>
      </c>
      <c r="AI7" s="54">
        <f t="shared" si="0"/>
        <v>0.98</v>
      </c>
      <c r="AJ7" s="54">
        <f t="shared" si="0"/>
        <v>0.98</v>
      </c>
      <c r="AK7" s="54">
        <f t="shared" si="0"/>
        <v>0.98</v>
      </c>
      <c r="AL7" s="54">
        <f t="shared" si="0"/>
        <v>0.98</v>
      </c>
      <c r="AM7" s="54">
        <f t="shared" si="0"/>
        <v>0.98</v>
      </c>
      <c r="AN7" s="54">
        <f t="shared" si="0"/>
        <v>0.98</v>
      </c>
      <c r="AO7" s="54">
        <f t="shared" si="0"/>
        <v>0.98</v>
      </c>
      <c r="AP7" s="54">
        <f t="shared" si="0"/>
        <v>0.98</v>
      </c>
      <c r="AQ7" s="54">
        <f t="shared" si="0"/>
        <v>0.98</v>
      </c>
      <c r="AR7" s="54">
        <f t="shared" si="0"/>
        <v>0.98</v>
      </c>
      <c r="AS7" s="54">
        <f t="shared" si="0"/>
        <v>0.98</v>
      </c>
      <c r="AT7" s="54">
        <f t="shared" si="0"/>
        <v>0.98</v>
      </c>
      <c r="AU7" s="54">
        <f t="shared" si="0"/>
        <v>0.98</v>
      </c>
      <c r="AV7" s="54">
        <f t="shared" si="0"/>
        <v>0.98</v>
      </c>
      <c r="AW7" s="54">
        <f t="shared" si="0"/>
        <v>0.98</v>
      </c>
      <c r="AX7" s="54">
        <f t="shared" si="0"/>
        <v>0.98</v>
      </c>
      <c r="AY7" s="54">
        <f t="shared" si="0"/>
        <v>0.98</v>
      </c>
      <c r="AZ7" s="54">
        <f t="shared" si="0"/>
        <v>0.98</v>
      </c>
      <c r="BA7" s="54">
        <f t="shared" si="0"/>
        <v>0.98</v>
      </c>
      <c r="BB7" s="54">
        <f t="shared" si="0"/>
        <v>0.98</v>
      </c>
      <c r="BC7" s="54">
        <f t="shared" si="0"/>
        <v>0.98</v>
      </c>
      <c r="BD7" s="54">
        <f t="shared" si="0"/>
        <v>0.98</v>
      </c>
      <c r="BE7" s="54">
        <f t="shared" si="0"/>
        <v>0.98</v>
      </c>
      <c r="BF7" s="54">
        <f t="shared" si="0"/>
        <v>0.98</v>
      </c>
      <c r="BG7" s="54">
        <f t="shared" si="0"/>
        <v>0.98</v>
      </c>
      <c r="BH7" s="54">
        <f t="shared" si="0"/>
        <v>0.98</v>
      </c>
      <c r="BI7" s="54">
        <f t="shared" si="0"/>
        <v>0.98</v>
      </c>
      <c r="BJ7" s="54">
        <f t="shared" si="0"/>
        <v>0.98</v>
      </c>
      <c r="BK7" s="54">
        <f t="shared" si="0"/>
        <v>0.98</v>
      </c>
      <c r="BL7" s="54">
        <f t="shared" si="0"/>
        <v>0.98</v>
      </c>
      <c r="BM7" s="54">
        <f t="shared" si="0"/>
        <v>0.98</v>
      </c>
      <c r="BN7" s="54">
        <f t="shared" si="0"/>
        <v>0.98</v>
      </c>
      <c r="BO7" s="54">
        <f t="shared" si="0"/>
        <v>0.98</v>
      </c>
      <c r="BP7" s="54">
        <f t="shared" si="0"/>
        <v>0.98</v>
      </c>
      <c r="BQ7" s="54">
        <f t="shared" si="0"/>
        <v>0.98</v>
      </c>
      <c r="BR7" s="54">
        <f t="shared" si="0"/>
        <v>0.98</v>
      </c>
      <c r="BS7" s="54">
        <f t="shared" si="0"/>
        <v>0.98</v>
      </c>
      <c r="BT7" s="54">
        <f t="shared" si="0"/>
        <v>0.98</v>
      </c>
      <c r="BU7" s="54">
        <f t="shared" si="0"/>
        <v>0.98</v>
      </c>
      <c r="BV7" s="54">
        <f t="shared" si="0"/>
        <v>0.98</v>
      </c>
      <c r="BW7" s="54">
        <f t="shared" si="0"/>
        <v>0.98</v>
      </c>
      <c r="BX7" s="54">
        <f t="shared" si="0"/>
        <v>0.98</v>
      </c>
      <c r="BY7" s="54">
        <f t="shared" si="0"/>
        <v>0.98</v>
      </c>
      <c r="BZ7" s="54">
        <f t="shared" si="0"/>
        <v>0.98</v>
      </c>
      <c r="CA7" s="54">
        <f t="shared" ref="CA7:CJ10" si="1">BZ7</f>
        <v>0.98</v>
      </c>
      <c r="CB7" s="54">
        <f t="shared" si="1"/>
        <v>0.98</v>
      </c>
      <c r="CC7" s="54">
        <f t="shared" si="1"/>
        <v>0.98</v>
      </c>
      <c r="CD7" s="54">
        <f t="shared" si="1"/>
        <v>0.98</v>
      </c>
      <c r="CE7" s="54">
        <f t="shared" si="1"/>
        <v>0.98</v>
      </c>
      <c r="CF7" s="54">
        <f t="shared" si="1"/>
        <v>0.98</v>
      </c>
      <c r="CG7" s="54">
        <f t="shared" si="1"/>
        <v>0.98</v>
      </c>
      <c r="CH7" s="54">
        <f t="shared" si="1"/>
        <v>0.98</v>
      </c>
      <c r="CI7" s="54">
        <f t="shared" si="1"/>
        <v>0.98</v>
      </c>
      <c r="CJ7" s="54">
        <f t="shared" si="1"/>
        <v>0.98</v>
      </c>
      <c r="CK7" s="54">
        <f t="shared" ref="CK7:EV10" si="2">CJ7</f>
        <v>0.98</v>
      </c>
      <c r="CL7" s="54">
        <f t="shared" si="2"/>
        <v>0.98</v>
      </c>
      <c r="CM7" s="54">
        <f t="shared" si="2"/>
        <v>0.98</v>
      </c>
      <c r="CN7" s="54">
        <f t="shared" si="2"/>
        <v>0.98</v>
      </c>
      <c r="CO7" s="54">
        <f t="shared" si="2"/>
        <v>0.98</v>
      </c>
      <c r="CP7" s="54">
        <f t="shared" si="2"/>
        <v>0.98</v>
      </c>
      <c r="CQ7" s="54">
        <f t="shared" si="2"/>
        <v>0.98</v>
      </c>
      <c r="CR7" s="54">
        <f t="shared" si="2"/>
        <v>0.98</v>
      </c>
      <c r="CS7" s="54">
        <f t="shared" si="2"/>
        <v>0.98</v>
      </c>
      <c r="CT7" s="54">
        <f t="shared" si="2"/>
        <v>0.98</v>
      </c>
      <c r="CU7" s="54">
        <f t="shared" si="2"/>
        <v>0.98</v>
      </c>
      <c r="CV7" s="54">
        <f t="shared" si="2"/>
        <v>0.98</v>
      </c>
      <c r="CW7" s="54">
        <f t="shared" si="2"/>
        <v>0.98</v>
      </c>
      <c r="CX7" s="54">
        <f t="shared" si="2"/>
        <v>0.98</v>
      </c>
      <c r="CY7" s="54">
        <f t="shared" si="2"/>
        <v>0.98</v>
      </c>
      <c r="CZ7" s="54">
        <f t="shared" si="2"/>
        <v>0.98</v>
      </c>
      <c r="DA7" s="54">
        <f t="shared" si="2"/>
        <v>0.98</v>
      </c>
      <c r="DB7" s="54">
        <f t="shared" si="2"/>
        <v>0.98</v>
      </c>
      <c r="DC7" s="54">
        <f t="shared" si="2"/>
        <v>0.98</v>
      </c>
      <c r="DD7" s="54">
        <f t="shared" si="2"/>
        <v>0.98</v>
      </c>
      <c r="DE7" s="54">
        <f t="shared" si="2"/>
        <v>0.98</v>
      </c>
      <c r="DF7" s="54">
        <f t="shared" si="2"/>
        <v>0.98</v>
      </c>
      <c r="DG7" s="54">
        <f t="shared" si="2"/>
        <v>0.98</v>
      </c>
      <c r="DH7" s="54">
        <f t="shared" si="2"/>
        <v>0.98</v>
      </c>
      <c r="DI7" s="54">
        <f t="shared" si="2"/>
        <v>0.98</v>
      </c>
      <c r="DJ7" s="54">
        <f t="shared" si="2"/>
        <v>0.98</v>
      </c>
      <c r="DK7" s="54">
        <f t="shared" si="2"/>
        <v>0.98</v>
      </c>
      <c r="DL7" s="54">
        <f t="shared" si="2"/>
        <v>0.98</v>
      </c>
      <c r="DM7" s="54">
        <f t="shared" si="2"/>
        <v>0.98</v>
      </c>
      <c r="DN7" s="54">
        <f t="shared" si="2"/>
        <v>0.98</v>
      </c>
      <c r="DO7" s="54">
        <f t="shared" si="2"/>
        <v>0.98</v>
      </c>
      <c r="DP7" s="54">
        <f t="shared" si="2"/>
        <v>0.98</v>
      </c>
      <c r="DQ7" s="54">
        <f t="shared" si="2"/>
        <v>0.98</v>
      </c>
      <c r="DR7" s="54">
        <f t="shared" si="2"/>
        <v>0.98</v>
      </c>
      <c r="DS7" s="54">
        <f t="shared" si="2"/>
        <v>0.98</v>
      </c>
      <c r="DT7" s="54">
        <f t="shared" si="2"/>
        <v>0.98</v>
      </c>
      <c r="DU7" s="54">
        <f t="shared" si="2"/>
        <v>0.98</v>
      </c>
      <c r="DV7" s="54">
        <f t="shared" si="2"/>
        <v>0.98</v>
      </c>
      <c r="DW7" s="54">
        <f t="shared" si="2"/>
        <v>0.98</v>
      </c>
      <c r="DX7" s="54">
        <f t="shared" si="2"/>
        <v>0.98</v>
      </c>
      <c r="DY7" s="54">
        <f t="shared" si="2"/>
        <v>0.98</v>
      </c>
      <c r="DZ7" s="54">
        <f t="shared" si="2"/>
        <v>0.98</v>
      </c>
      <c r="EA7" s="54">
        <f t="shared" si="2"/>
        <v>0.98</v>
      </c>
      <c r="EB7" s="54">
        <f t="shared" si="2"/>
        <v>0.98</v>
      </c>
      <c r="EC7" s="54">
        <f t="shared" si="2"/>
        <v>0.98</v>
      </c>
      <c r="ED7" s="54">
        <f t="shared" si="2"/>
        <v>0.98</v>
      </c>
      <c r="EE7" s="54">
        <f t="shared" si="2"/>
        <v>0.98</v>
      </c>
      <c r="EF7" s="54">
        <f t="shared" si="2"/>
        <v>0.98</v>
      </c>
      <c r="EG7" s="54">
        <f t="shared" si="2"/>
        <v>0.98</v>
      </c>
      <c r="EH7" s="54">
        <f t="shared" si="2"/>
        <v>0.98</v>
      </c>
      <c r="EI7" s="54">
        <f t="shared" si="2"/>
        <v>0.98</v>
      </c>
      <c r="EJ7" s="54">
        <f t="shared" si="2"/>
        <v>0.98</v>
      </c>
      <c r="EK7" s="54">
        <f t="shared" si="2"/>
        <v>0.98</v>
      </c>
      <c r="EL7" s="54">
        <f t="shared" si="2"/>
        <v>0.98</v>
      </c>
      <c r="EM7" s="54">
        <f t="shared" si="2"/>
        <v>0.98</v>
      </c>
      <c r="EN7" s="54">
        <f t="shared" si="2"/>
        <v>0.98</v>
      </c>
      <c r="EO7" s="54">
        <f t="shared" si="2"/>
        <v>0.98</v>
      </c>
      <c r="EP7" s="54">
        <f t="shared" si="2"/>
        <v>0.98</v>
      </c>
      <c r="EQ7" s="54">
        <f t="shared" si="2"/>
        <v>0.98</v>
      </c>
      <c r="ER7" s="54">
        <f t="shared" si="2"/>
        <v>0.98</v>
      </c>
      <c r="ES7" s="54">
        <f t="shared" si="2"/>
        <v>0.98</v>
      </c>
      <c r="ET7" s="54">
        <f t="shared" si="2"/>
        <v>0.98</v>
      </c>
      <c r="EU7" s="54">
        <f t="shared" si="2"/>
        <v>0.98</v>
      </c>
      <c r="EV7" s="54">
        <f t="shared" si="2"/>
        <v>0.98</v>
      </c>
      <c r="EW7" s="54">
        <f t="shared" ref="EW7:FK10" si="3">EV7</f>
        <v>0.98</v>
      </c>
      <c r="EX7" s="54">
        <f t="shared" si="3"/>
        <v>0.98</v>
      </c>
      <c r="EY7" s="54">
        <f t="shared" si="3"/>
        <v>0.98</v>
      </c>
      <c r="EZ7" s="54">
        <f t="shared" si="3"/>
        <v>0.98</v>
      </c>
      <c r="FA7" s="54">
        <f t="shared" si="3"/>
        <v>0.98</v>
      </c>
      <c r="FB7" s="54">
        <f t="shared" si="3"/>
        <v>0.98</v>
      </c>
      <c r="FC7" s="54">
        <f t="shared" si="3"/>
        <v>0.98</v>
      </c>
      <c r="FD7" s="54">
        <f t="shared" si="3"/>
        <v>0.98</v>
      </c>
      <c r="FE7" s="54">
        <f t="shared" si="3"/>
        <v>0.98</v>
      </c>
      <c r="FF7" s="54">
        <f t="shared" si="3"/>
        <v>0.98</v>
      </c>
      <c r="FG7" s="54">
        <f t="shared" si="3"/>
        <v>0.98</v>
      </c>
      <c r="FH7" s="54">
        <f t="shared" si="3"/>
        <v>0.98</v>
      </c>
      <c r="FI7" s="54">
        <f t="shared" si="3"/>
        <v>0.98</v>
      </c>
      <c r="FJ7" s="54">
        <f t="shared" si="3"/>
        <v>0.98</v>
      </c>
      <c r="FK7" s="54">
        <f t="shared" si="3"/>
        <v>0.98</v>
      </c>
    </row>
    <row r="8" spans="1:167">
      <c r="B8" s="3"/>
      <c r="C8" s="3"/>
      <c r="D8" s="3"/>
      <c r="J8" t="s">
        <v>12</v>
      </c>
      <c r="K8" s="9">
        <v>0.98499999999999999</v>
      </c>
      <c r="L8" s="54">
        <f t="shared" ref="L8:L10" si="4">K8</f>
        <v>0.98499999999999999</v>
      </c>
      <c r="M8" s="54">
        <f t="shared" ref="M8:N10" si="5">L8</f>
        <v>0.98499999999999999</v>
      </c>
      <c r="N8" s="54">
        <f t="shared" si="5"/>
        <v>0.98499999999999999</v>
      </c>
      <c r="O8" s="54">
        <f t="shared" si="0"/>
        <v>0.98499999999999999</v>
      </c>
      <c r="P8" s="54">
        <f t="shared" si="0"/>
        <v>0.98499999999999999</v>
      </c>
      <c r="Q8" s="54">
        <f t="shared" si="0"/>
        <v>0.98499999999999999</v>
      </c>
      <c r="R8" s="54">
        <f t="shared" si="0"/>
        <v>0.98499999999999999</v>
      </c>
      <c r="S8" s="54">
        <f t="shared" si="0"/>
        <v>0.98499999999999999</v>
      </c>
      <c r="T8" s="54">
        <f t="shared" si="0"/>
        <v>0.98499999999999999</v>
      </c>
      <c r="U8" s="54">
        <f t="shared" si="0"/>
        <v>0.98499999999999999</v>
      </c>
      <c r="V8" s="54">
        <f t="shared" si="0"/>
        <v>0.98499999999999999</v>
      </c>
      <c r="W8" s="54">
        <f t="shared" si="0"/>
        <v>0.98499999999999999</v>
      </c>
      <c r="X8" s="54">
        <f t="shared" si="0"/>
        <v>0.98499999999999999</v>
      </c>
      <c r="Y8" s="54">
        <f t="shared" si="0"/>
        <v>0.98499999999999999</v>
      </c>
      <c r="Z8" s="54">
        <f t="shared" si="0"/>
        <v>0.98499999999999999</v>
      </c>
      <c r="AA8" s="54">
        <f t="shared" si="0"/>
        <v>0.98499999999999999</v>
      </c>
      <c r="AB8" s="54">
        <f t="shared" si="0"/>
        <v>0.98499999999999999</v>
      </c>
      <c r="AC8" s="54">
        <f t="shared" si="0"/>
        <v>0.98499999999999999</v>
      </c>
      <c r="AD8" s="54">
        <f t="shared" si="0"/>
        <v>0.98499999999999999</v>
      </c>
      <c r="AE8" s="54">
        <f t="shared" si="0"/>
        <v>0.98499999999999999</v>
      </c>
      <c r="AF8" s="54">
        <f t="shared" si="0"/>
        <v>0.98499999999999999</v>
      </c>
      <c r="AG8" s="54">
        <f t="shared" si="0"/>
        <v>0.98499999999999999</v>
      </c>
      <c r="AH8" s="54">
        <f t="shared" si="0"/>
        <v>0.98499999999999999</v>
      </c>
      <c r="AI8" s="54">
        <f t="shared" si="0"/>
        <v>0.98499999999999999</v>
      </c>
      <c r="AJ8" s="54">
        <f t="shared" si="0"/>
        <v>0.98499999999999999</v>
      </c>
      <c r="AK8" s="54">
        <f t="shared" si="0"/>
        <v>0.98499999999999999</v>
      </c>
      <c r="AL8" s="54">
        <f t="shared" si="0"/>
        <v>0.98499999999999999</v>
      </c>
      <c r="AM8" s="54">
        <f t="shared" si="0"/>
        <v>0.98499999999999999</v>
      </c>
      <c r="AN8" s="54">
        <f t="shared" si="0"/>
        <v>0.98499999999999999</v>
      </c>
      <c r="AO8" s="54">
        <f t="shared" si="0"/>
        <v>0.98499999999999999</v>
      </c>
      <c r="AP8" s="54">
        <f t="shared" si="0"/>
        <v>0.98499999999999999</v>
      </c>
      <c r="AQ8" s="54">
        <f t="shared" si="0"/>
        <v>0.98499999999999999</v>
      </c>
      <c r="AR8" s="54">
        <f t="shared" si="0"/>
        <v>0.98499999999999999</v>
      </c>
      <c r="AS8" s="54">
        <f t="shared" si="0"/>
        <v>0.98499999999999999</v>
      </c>
      <c r="AT8" s="54">
        <f t="shared" si="0"/>
        <v>0.98499999999999999</v>
      </c>
      <c r="AU8" s="54">
        <f t="shared" si="0"/>
        <v>0.98499999999999999</v>
      </c>
      <c r="AV8" s="54">
        <f t="shared" si="0"/>
        <v>0.98499999999999999</v>
      </c>
      <c r="AW8" s="54">
        <f t="shared" si="0"/>
        <v>0.98499999999999999</v>
      </c>
      <c r="AX8" s="54">
        <f t="shared" si="0"/>
        <v>0.98499999999999999</v>
      </c>
      <c r="AY8" s="54">
        <f t="shared" si="0"/>
        <v>0.98499999999999999</v>
      </c>
      <c r="AZ8" s="54">
        <f t="shared" si="0"/>
        <v>0.98499999999999999</v>
      </c>
      <c r="BA8" s="54">
        <f t="shared" si="0"/>
        <v>0.98499999999999999</v>
      </c>
      <c r="BB8" s="54">
        <f t="shared" si="0"/>
        <v>0.98499999999999999</v>
      </c>
      <c r="BC8" s="54">
        <f t="shared" si="0"/>
        <v>0.98499999999999999</v>
      </c>
      <c r="BD8" s="54">
        <f t="shared" si="0"/>
        <v>0.98499999999999999</v>
      </c>
      <c r="BE8" s="54">
        <f t="shared" si="0"/>
        <v>0.98499999999999999</v>
      </c>
      <c r="BF8" s="54">
        <f t="shared" si="0"/>
        <v>0.98499999999999999</v>
      </c>
      <c r="BG8" s="54">
        <f t="shared" si="0"/>
        <v>0.98499999999999999</v>
      </c>
      <c r="BH8" s="54">
        <f t="shared" si="0"/>
        <v>0.98499999999999999</v>
      </c>
      <c r="BI8" s="54">
        <f t="shared" si="0"/>
        <v>0.98499999999999999</v>
      </c>
      <c r="BJ8" s="54">
        <f t="shared" si="0"/>
        <v>0.98499999999999999</v>
      </c>
      <c r="BK8" s="54">
        <f t="shared" si="0"/>
        <v>0.98499999999999999</v>
      </c>
      <c r="BL8" s="54">
        <f t="shared" si="0"/>
        <v>0.98499999999999999</v>
      </c>
      <c r="BM8" s="54">
        <f t="shared" si="0"/>
        <v>0.98499999999999999</v>
      </c>
      <c r="BN8" s="54">
        <f t="shared" si="0"/>
        <v>0.98499999999999999</v>
      </c>
      <c r="BO8" s="54">
        <f t="shared" si="0"/>
        <v>0.98499999999999999</v>
      </c>
      <c r="BP8" s="54">
        <f t="shared" si="0"/>
        <v>0.98499999999999999</v>
      </c>
      <c r="BQ8" s="54">
        <f t="shared" si="0"/>
        <v>0.98499999999999999</v>
      </c>
      <c r="BR8" s="54">
        <f t="shared" si="0"/>
        <v>0.98499999999999999</v>
      </c>
      <c r="BS8" s="54">
        <f t="shared" si="0"/>
        <v>0.98499999999999999</v>
      </c>
      <c r="BT8" s="54">
        <f t="shared" si="0"/>
        <v>0.98499999999999999</v>
      </c>
      <c r="BU8" s="54">
        <f t="shared" si="0"/>
        <v>0.98499999999999999</v>
      </c>
      <c r="BV8" s="54">
        <f t="shared" si="0"/>
        <v>0.98499999999999999</v>
      </c>
      <c r="BW8" s="54">
        <f t="shared" si="0"/>
        <v>0.98499999999999999</v>
      </c>
      <c r="BX8" s="54">
        <f t="shared" si="0"/>
        <v>0.98499999999999999</v>
      </c>
      <c r="BY8" s="54">
        <f t="shared" si="0"/>
        <v>0.98499999999999999</v>
      </c>
      <c r="BZ8" s="54">
        <f t="shared" si="0"/>
        <v>0.98499999999999999</v>
      </c>
      <c r="CA8" s="54">
        <f t="shared" si="1"/>
        <v>0.98499999999999999</v>
      </c>
      <c r="CB8" s="54">
        <f t="shared" si="1"/>
        <v>0.98499999999999999</v>
      </c>
      <c r="CC8" s="54">
        <f t="shared" si="1"/>
        <v>0.98499999999999999</v>
      </c>
      <c r="CD8" s="54">
        <f t="shared" si="1"/>
        <v>0.98499999999999999</v>
      </c>
      <c r="CE8" s="54">
        <f t="shared" si="1"/>
        <v>0.98499999999999999</v>
      </c>
      <c r="CF8" s="54">
        <f t="shared" si="1"/>
        <v>0.98499999999999999</v>
      </c>
      <c r="CG8" s="54">
        <f t="shared" si="1"/>
        <v>0.98499999999999999</v>
      </c>
      <c r="CH8" s="54">
        <f t="shared" si="1"/>
        <v>0.98499999999999999</v>
      </c>
      <c r="CI8" s="54">
        <f t="shared" si="1"/>
        <v>0.98499999999999999</v>
      </c>
      <c r="CJ8" s="54">
        <f t="shared" si="1"/>
        <v>0.98499999999999999</v>
      </c>
      <c r="CK8" s="54">
        <f t="shared" si="2"/>
        <v>0.98499999999999999</v>
      </c>
      <c r="CL8" s="54">
        <f t="shared" si="2"/>
        <v>0.98499999999999999</v>
      </c>
      <c r="CM8" s="54">
        <f t="shared" si="2"/>
        <v>0.98499999999999999</v>
      </c>
      <c r="CN8" s="54">
        <f t="shared" si="2"/>
        <v>0.98499999999999999</v>
      </c>
      <c r="CO8" s="54">
        <f t="shared" si="2"/>
        <v>0.98499999999999999</v>
      </c>
      <c r="CP8" s="54">
        <f t="shared" si="2"/>
        <v>0.98499999999999999</v>
      </c>
      <c r="CQ8" s="54">
        <f t="shared" si="2"/>
        <v>0.98499999999999999</v>
      </c>
      <c r="CR8" s="54">
        <f t="shared" si="2"/>
        <v>0.98499999999999999</v>
      </c>
      <c r="CS8" s="54">
        <f t="shared" si="2"/>
        <v>0.98499999999999999</v>
      </c>
      <c r="CT8" s="54">
        <f t="shared" si="2"/>
        <v>0.98499999999999999</v>
      </c>
      <c r="CU8" s="54">
        <f t="shared" si="2"/>
        <v>0.98499999999999999</v>
      </c>
      <c r="CV8" s="54">
        <f t="shared" si="2"/>
        <v>0.98499999999999999</v>
      </c>
      <c r="CW8" s="54">
        <f t="shared" si="2"/>
        <v>0.98499999999999999</v>
      </c>
      <c r="CX8" s="54">
        <f t="shared" si="2"/>
        <v>0.98499999999999999</v>
      </c>
      <c r="CY8" s="54">
        <f t="shared" si="2"/>
        <v>0.98499999999999999</v>
      </c>
      <c r="CZ8" s="54">
        <f t="shared" si="2"/>
        <v>0.98499999999999999</v>
      </c>
      <c r="DA8" s="54">
        <f t="shared" si="2"/>
        <v>0.98499999999999999</v>
      </c>
      <c r="DB8" s="54">
        <f t="shared" si="2"/>
        <v>0.98499999999999999</v>
      </c>
      <c r="DC8" s="54">
        <f t="shared" si="2"/>
        <v>0.98499999999999999</v>
      </c>
      <c r="DD8" s="54">
        <f t="shared" si="2"/>
        <v>0.98499999999999999</v>
      </c>
      <c r="DE8" s="54">
        <f t="shared" si="2"/>
        <v>0.98499999999999999</v>
      </c>
      <c r="DF8" s="54">
        <f t="shared" si="2"/>
        <v>0.98499999999999999</v>
      </c>
      <c r="DG8" s="54">
        <f t="shared" si="2"/>
        <v>0.98499999999999999</v>
      </c>
      <c r="DH8" s="54">
        <f t="shared" si="2"/>
        <v>0.98499999999999999</v>
      </c>
      <c r="DI8" s="54">
        <f t="shared" si="2"/>
        <v>0.98499999999999999</v>
      </c>
      <c r="DJ8" s="54">
        <f t="shared" si="2"/>
        <v>0.98499999999999999</v>
      </c>
      <c r="DK8" s="54">
        <f t="shared" si="2"/>
        <v>0.98499999999999999</v>
      </c>
      <c r="DL8" s="54">
        <f t="shared" si="2"/>
        <v>0.98499999999999999</v>
      </c>
      <c r="DM8" s="54">
        <f t="shared" si="2"/>
        <v>0.98499999999999999</v>
      </c>
      <c r="DN8" s="54">
        <f t="shared" si="2"/>
        <v>0.98499999999999999</v>
      </c>
      <c r="DO8" s="54">
        <f t="shared" si="2"/>
        <v>0.98499999999999999</v>
      </c>
      <c r="DP8" s="54">
        <f t="shared" si="2"/>
        <v>0.98499999999999999</v>
      </c>
      <c r="DQ8" s="54">
        <f t="shared" si="2"/>
        <v>0.98499999999999999</v>
      </c>
      <c r="DR8" s="54">
        <f t="shared" si="2"/>
        <v>0.98499999999999999</v>
      </c>
      <c r="DS8" s="54">
        <f t="shared" si="2"/>
        <v>0.98499999999999999</v>
      </c>
      <c r="DT8" s="54">
        <f t="shared" si="2"/>
        <v>0.98499999999999999</v>
      </c>
      <c r="DU8" s="54">
        <f t="shared" si="2"/>
        <v>0.98499999999999999</v>
      </c>
      <c r="DV8" s="54">
        <f t="shared" si="2"/>
        <v>0.98499999999999999</v>
      </c>
      <c r="DW8" s="54">
        <f t="shared" si="2"/>
        <v>0.98499999999999999</v>
      </c>
      <c r="DX8" s="54">
        <f t="shared" si="2"/>
        <v>0.98499999999999999</v>
      </c>
      <c r="DY8" s="54">
        <f t="shared" si="2"/>
        <v>0.98499999999999999</v>
      </c>
      <c r="DZ8" s="54">
        <f t="shared" si="2"/>
        <v>0.98499999999999999</v>
      </c>
      <c r="EA8" s="54">
        <f t="shared" si="2"/>
        <v>0.98499999999999999</v>
      </c>
      <c r="EB8" s="54">
        <f t="shared" si="2"/>
        <v>0.98499999999999999</v>
      </c>
      <c r="EC8" s="54">
        <f t="shared" si="2"/>
        <v>0.98499999999999999</v>
      </c>
      <c r="ED8" s="54">
        <f t="shared" si="2"/>
        <v>0.98499999999999999</v>
      </c>
      <c r="EE8" s="54">
        <f t="shared" si="2"/>
        <v>0.98499999999999999</v>
      </c>
      <c r="EF8" s="54">
        <f t="shared" si="2"/>
        <v>0.98499999999999999</v>
      </c>
      <c r="EG8" s="54">
        <f t="shared" si="2"/>
        <v>0.98499999999999999</v>
      </c>
      <c r="EH8" s="54">
        <f t="shared" si="2"/>
        <v>0.98499999999999999</v>
      </c>
      <c r="EI8" s="54">
        <f t="shared" si="2"/>
        <v>0.98499999999999999</v>
      </c>
      <c r="EJ8" s="54">
        <f t="shared" si="2"/>
        <v>0.98499999999999999</v>
      </c>
      <c r="EK8" s="54">
        <f t="shared" si="2"/>
        <v>0.98499999999999999</v>
      </c>
      <c r="EL8" s="54">
        <f t="shared" si="2"/>
        <v>0.98499999999999999</v>
      </c>
      <c r="EM8" s="54">
        <f t="shared" si="2"/>
        <v>0.98499999999999999</v>
      </c>
      <c r="EN8" s="54">
        <f t="shared" si="2"/>
        <v>0.98499999999999999</v>
      </c>
      <c r="EO8" s="54">
        <f t="shared" si="2"/>
        <v>0.98499999999999999</v>
      </c>
      <c r="EP8" s="54">
        <f t="shared" si="2"/>
        <v>0.98499999999999999</v>
      </c>
      <c r="EQ8" s="54">
        <f t="shared" si="2"/>
        <v>0.98499999999999999</v>
      </c>
      <c r="ER8" s="54">
        <f t="shared" si="2"/>
        <v>0.98499999999999999</v>
      </c>
      <c r="ES8" s="54">
        <f t="shared" si="2"/>
        <v>0.98499999999999999</v>
      </c>
      <c r="ET8" s="54">
        <f t="shared" si="2"/>
        <v>0.98499999999999999</v>
      </c>
      <c r="EU8" s="54">
        <f t="shared" si="2"/>
        <v>0.98499999999999999</v>
      </c>
      <c r="EV8" s="54">
        <f t="shared" si="2"/>
        <v>0.98499999999999999</v>
      </c>
      <c r="EW8" s="54">
        <f t="shared" si="3"/>
        <v>0.98499999999999999</v>
      </c>
      <c r="EX8" s="54">
        <f t="shared" si="3"/>
        <v>0.98499999999999999</v>
      </c>
      <c r="EY8" s="54">
        <f t="shared" si="3"/>
        <v>0.98499999999999999</v>
      </c>
      <c r="EZ8" s="54">
        <f t="shared" si="3"/>
        <v>0.98499999999999999</v>
      </c>
      <c r="FA8" s="54">
        <f t="shared" si="3"/>
        <v>0.98499999999999999</v>
      </c>
      <c r="FB8" s="54">
        <f t="shared" si="3"/>
        <v>0.98499999999999999</v>
      </c>
      <c r="FC8" s="54">
        <f t="shared" si="3"/>
        <v>0.98499999999999999</v>
      </c>
      <c r="FD8" s="54">
        <f t="shared" si="3"/>
        <v>0.98499999999999999</v>
      </c>
      <c r="FE8" s="54">
        <f t="shared" si="3"/>
        <v>0.98499999999999999</v>
      </c>
      <c r="FF8" s="54">
        <f t="shared" si="3"/>
        <v>0.98499999999999999</v>
      </c>
      <c r="FG8" s="54">
        <f t="shared" si="3"/>
        <v>0.98499999999999999</v>
      </c>
      <c r="FH8" s="54">
        <f t="shared" si="3"/>
        <v>0.98499999999999999</v>
      </c>
      <c r="FI8" s="54">
        <f t="shared" si="3"/>
        <v>0.98499999999999999</v>
      </c>
      <c r="FJ8" s="54">
        <f t="shared" si="3"/>
        <v>0.98499999999999999</v>
      </c>
      <c r="FK8" s="54">
        <f t="shared" si="3"/>
        <v>0.98499999999999999</v>
      </c>
    </row>
    <row r="9" spans="1:167">
      <c r="B9" s="3"/>
      <c r="C9" s="3"/>
      <c r="D9" s="3"/>
      <c r="J9" t="s">
        <v>13</v>
      </c>
      <c r="K9" s="9">
        <v>1</v>
      </c>
      <c r="L9" s="54">
        <f t="shared" si="4"/>
        <v>1</v>
      </c>
      <c r="M9" s="54">
        <f t="shared" si="5"/>
        <v>1</v>
      </c>
      <c r="N9" s="54">
        <f t="shared" si="5"/>
        <v>1</v>
      </c>
      <c r="O9" s="54">
        <f t="shared" si="0"/>
        <v>1</v>
      </c>
      <c r="P9" s="54">
        <f t="shared" si="0"/>
        <v>1</v>
      </c>
      <c r="Q9" s="54">
        <f t="shared" si="0"/>
        <v>1</v>
      </c>
      <c r="R9" s="54">
        <f t="shared" si="0"/>
        <v>1</v>
      </c>
      <c r="S9" s="54">
        <f t="shared" si="0"/>
        <v>1</v>
      </c>
      <c r="T9" s="54">
        <f t="shared" si="0"/>
        <v>1</v>
      </c>
      <c r="U9" s="54">
        <f t="shared" si="0"/>
        <v>1</v>
      </c>
      <c r="V9" s="54">
        <f t="shared" si="0"/>
        <v>1</v>
      </c>
      <c r="W9" s="54">
        <f t="shared" si="0"/>
        <v>1</v>
      </c>
      <c r="X9" s="54">
        <f t="shared" si="0"/>
        <v>1</v>
      </c>
      <c r="Y9" s="54">
        <f t="shared" si="0"/>
        <v>1</v>
      </c>
      <c r="Z9" s="54">
        <f t="shared" si="0"/>
        <v>1</v>
      </c>
      <c r="AA9" s="54">
        <f t="shared" si="0"/>
        <v>1</v>
      </c>
      <c r="AB9" s="54">
        <f t="shared" si="0"/>
        <v>1</v>
      </c>
      <c r="AC9" s="54">
        <f t="shared" si="0"/>
        <v>1</v>
      </c>
      <c r="AD9" s="54">
        <f t="shared" si="0"/>
        <v>1</v>
      </c>
      <c r="AE9" s="54">
        <f t="shared" si="0"/>
        <v>1</v>
      </c>
      <c r="AF9" s="54">
        <f t="shared" si="0"/>
        <v>1</v>
      </c>
      <c r="AG9" s="54">
        <f t="shared" si="0"/>
        <v>1</v>
      </c>
      <c r="AH9" s="54">
        <f t="shared" si="0"/>
        <v>1</v>
      </c>
      <c r="AI9" s="54">
        <f t="shared" si="0"/>
        <v>1</v>
      </c>
      <c r="AJ9" s="54">
        <f t="shared" si="0"/>
        <v>1</v>
      </c>
      <c r="AK9" s="54">
        <f t="shared" si="0"/>
        <v>1</v>
      </c>
      <c r="AL9" s="54">
        <f t="shared" si="0"/>
        <v>1</v>
      </c>
      <c r="AM9" s="54">
        <f t="shared" si="0"/>
        <v>1</v>
      </c>
      <c r="AN9" s="54">
        <f t="shared" si="0"/>
        <v>1</v>
      </c>
      <c r="AO9" s="54">
        <f t="shared" si="0"/>
        <v>1</v>
      </c>
      <c r="AP9" s="54">
        <f t="shared" si="0"/>
        <v>1</v>
      </c>
      <c r="AQ9" s="54">
        <f t="shared" si="0"/>
        <v>1</v>
      </c>
      <c r="AR9" s="54">
        <f t="shared" si="0"/>
        <v>1</v>
      </c>
      <c r="AS9" s="54">
        <f t="shared" si="0"/>
        <v>1</v>
      </c>
      <c r="AT9" s="54">
        <f t="shared" si="0"/>
        <v>1</v>
      </c>
      <c r="AU9" s="54">
        <f t="shared" si="0"/>
        <v>1</v>
      </c>
      <c r="AV9" s="54">
        <f t="shared" si="0"/>
        <v>1</v>
      </c>
      <c r="AW9" s="54">
        <f t="shared" si="0"/>
        <v>1</v>
      </c>
      <c r="AX9" s="54">
        <f t="shared" si="0"/>
        <v>1</v>
      </c>
      <c r="AY9" s="54">
        <f t="shared" si="0"/>
        <v>1</v>
      </c>
      <c r="AZ9" s="54">
        <f t="shared" si="0"/>
        <v>1</v>
      </c>
      <c r="BA9" s="54">
        <f t="shared" si="0"/>
        <v>1</v>
      </c>
      <c r="BB9" s="54">
        <f t="shared" si="0"/>
        <v>1</v>
      </c>
      <c r="BC9" s="54">
        <f t="shared" si="0"/>
        <v>1</v>
      </c>
      <c r="BD9" s="54">
        <f t="shared" si="0"/>
        <v>1</v>
      </c>
      <c r="BE9" s="54">
        <f t="shared" si="0"/>
        <v>1</v>
      </c>
      <c r="BF9" s="54">
        <f t="shared" si="0"/>
        <v>1</v>
      </c>
      <c r="BG9" s="54">
        <f t="shared" si="0"/>
        <v>1</v>
      </c>
      <c r="BH9" s="54">
        <f t="shared" si="0"/>
        <v>1</v>
      </c>
      <c r="BI9" s="54">
        <f t="shared" si="0"/>
        <v>1</v>
      </c>
      <c r="BJ9" s="54">
        <f t="shared" si="0"/>
        <v>1</v>
      </c>
      <c r="BK9" s="54">
        <f t="shared" si="0"/>
        <v>1</v>
      </c>
      <c r="BL9" s="54">
        <f t="shared" si="0"/>
        <v>1</v>
      </c>
      <c r="BM9" s="54">
        <v>0.99</v>
      </c>
      <c r="BN9" s="54">
        <f t="shared" si="0"/>
        <v>0.99</v>
      </c>
      <c r="BO9" s="54">
        <f t="shared" si="0"/>
        <v>0.99</v>
      </c>
      <c r="BP9" s="54">
        <f t="shared" si="0"/>
        <v>0.99</v>
      </c>
      <c r="BQ9" s="54">
        <f t="shared" si="0"/>
        <v>0.99</v>
      </c>
      <c r="BR9" s="54">
        <f t="shared" si="0"/>
        <v>0.99</v>
      </c>
      <c r="BS9" s="54">
        <f t="shared" si="0"/>
        <v>0.99</v>
      </c>
      <c r="BT9" s="54">
        <f t="shared" si="0"/>
        <v>0.99</v>
      </c>
      <c r="BU9" s="54">
        <f t="shared" si="0"/>
        <v>0.99</v>
      </c>
      <c r="BV9" s="54">
        <f t="shared" si="0"/>
        <v>0.99</v>
      </c>
      <c r="BW9" s="54">
        <f t="shared" si="0"/>
        <v>0.99</v>
      </c>
      <c r="BX9" s="54">
        <f t="shared" si="0"/>
        <v>0.99</v>
      </c>
      <c r="BY9" s="54">
        <f t="shared" si="0"/>
        <v>0.99</v>
      </c>
      <c r="BZ9" s="54">
        <f t="shared" si="0"/>
        <v>0.99</v>
      </c>
      <c r="CA9" s="54">
        <f t="shared" si="1"/>
        <v>0.99</v>
      </c>
      <c r="CB9" s="54">
        <f t="shared" si="1"/>
        <v>0.99</v>
      </c>
      <c r="CC9" s="54">
        <f t="shared" si="1"/>
        <v>0.99</v>
      </c>
      <c r="CD9" s="54">
        <f t="shared" si="1"/>
        <v>0.99</v>
      </c>
      <c r="CE9" s="54">
        <f t="shared" si="1"/>
        <v>0.99</v>
      </c>
      <c r="CF9" s="54">
        <f t="shared" si="1"/>
        <v>0.99</v>
      </c>
      <c r="CG9" s="54">
        <f t="shared" si="1"/>
        <v>0.99</v>
      </c>
      <c r="CH9" s="54">
        <f t="shared" si="1"/>
        <v>0.99</v>
      </c>
      <c r="CI9" s="54">
        <f t="shared" si="1"/>
        <v>0.99</v>
      </c>
      <c r="CJ9" s="54">
        <f t="shared" si="1"/>
        <v>0.99</v>
      </c>
      <c r="CK9" s="54">
        <f t="shared" si="2"/>
        <v>0.99</v>
      </c>
      <c r="CL9" s="54">
        <f t="shared" si="2"/>
        <v>0.99</v>
      </c>
      <c r="CM9" s="54">
        <f t="shared" si="2"/>
        <v>0.99</v>
      </c>
      <c r="CN9" s="54">
        <f t="shared" si="2"/>
        <v>0.99</v>
      </c>
      <c r="CO9" s="54">
        <f t="shared" si="2"/>
        <v>0.99</v>
      </c>
      <c r="CP9" s="54">
        <f t="shared" si="2"/>
        <v>0.99</v>
      </c>
      <c r="CQ9" s="54">
        <f t="shared" si="2"/>
        <v>0.99</v>
      </c>
      <c r="CR9" s="54">
        <f t="shared" si="2"/>
        <v>0.99</v>
      </c>
      <c r="CS9" s="54">
        <f t="shared" si="2"/>
        <v>0.99</v>
      </c>
      <c r="CT9" s="54">
        <f t="shared" si="2"/>
        <v>0.99</v>
      </c>
      <c r="CU9" s="54">
        <f t="shared" si="2"/>
        <v>0.99</v>
      </c>
      <c r="CV9" s="54">
        <f t="shared" si="2"/>
        <v>0.99</v>
      </c>
      <c r="CW9" s="54">
        <f t="shared" si="2"/>
        <v>0.99</v>
      </c>
      <c r="CX9" s="54">
        <f t="shared" si="2"/>
        <v>0.99</v>
      </c>
      <c r="CY9" s="54">
        <f t="shared" si="2"/>
        <v>0.99</v>
      </c>
      <c r="CZ9" s="54">
        <f t="shared" si="2"/>
        <v>0.99</v>
      </c>
      <c r="DA9" s="54">
        <f t="shared" si="2"/>
        <v>0.99</v>
      </c>
      <c r="DB9" s="54">
        <f t="shared" si="2"/>
        <v>0.99</v>
      </c>
      <c r="DC9" s="54">
        <f t="shared" si="2"/>
        <v>0.99</v>
      </c>
      <c r="DD9" s="54">
        <f t="shared" si="2"/>
        <v>0.99</v>
      </c>
      <c r="DE9" s="54">
        <f t="shared" si="2"/>
        <v>0.99</v>
      </c>
      <c r="DF9" s="54">
        <f t="shared" si="2"/>
        <v>0.99</v>
      </c>
      <c r="DG9" s="54">
        <f t="shared" si="2"/>
        <v>0.99</v>
      </c>
      <c r="DH9" s="54">
        <f t="shared" si="2"/>
        <v>0.99</v>
      </c>
      <c r="DI9" s="54">
        <f t="shared" si="2"/>
        <v>0.99</v>
      </c>
      <c r="DJ9" s="54">
        <f t="shared" si="2"/>
        <v>0.99</v>
      </c>
      <c r="DK9" s="54">
        <f t="shared" si="2"/>
        <v>0.99</v>
      </c>
      <c r="DL9" s="54">
        <f t="shared" si="2"/>
        <v>0.99</v>
      </c>
      <c r="DM9" s="54">
        <f t="shared" si="2"/>
        <v>0.99</v>
      </c>
      <c r="DN9" s="54">
        <f t="shared" si="2"/>
        <v>0.99</v>
      </c>
      <c r="DO9" s="54">
        <f t="shared" si="2"/>
        <v>0.99</v>
      </c>
      <c r="DP9" s="54">
        <f t="shared" si="2"/>
        <v>0.99</v>
      </c>
      <c r="DQ9" s="54">
        <f t="shared" si="2"/>
        <v>0.99</v>
      </c>
      <c r="DR9" s="54">
        <f t="shared" si="2"/>
        <v>0.99</v>
      </c>
      <c r="DS9" s="54">
        <f t="shared" si="2"/>
        <v>0.99</v>
      </c>
      <c r="DT9" s="54">
        <f t="shared" si="2"/>
        <v>0.99</v>
      </c>
      <c r="DU9" s="54">
        <f t="shared" si="2"/>
        <v>0.99</v>
      </c>
      <c r="DV9" s="54">
        <f t="shared" si="2"/>
        <v>0.99</v>
      </c>
      <c r="DW9" s="54">
        <f t="shared" si="2"/>
        <v>0.99</v>
      </c>
      <c r="DX9" s="54">
        <f t="shared" si="2"/>
        <v>0.99</v>
      </c>
      <c r="DY9" s="54">
        <f t="shared" si="2"/>
        <v>0.99</v>
      </c>
      <c r="DZ9" s="54">
        <f t="shared" si="2"/>
        <v>0.99</v>
      </c>
      <c r="EA9" s="54">
        <f t="shared" si="2"/>
        <v>0.99</v>
      </c>
      <c r="EB9" s="54">
        <f t="shared" si="2"/>
        <v>0.99</v>
      </c>
      <c r="EC9" s="54">
        <f t="shared" si="2"/>
        <v>0.99</v>
      </c>
      <c r="ED9" s="54">
        <f t="shared" si="2"/>
        <v>0.99</v>
      </c>
      <c r="EE9" s="54">
        <f t="shared" si="2"/>
        <v>0.99</v>
      </c>
      <c r="EF9" s="54">
        <f t="shared" si="2"/>
        <v>0.99</v>
      </c>
      <c r="EG9" s="54">
        <f t="shared" si="2"/>
        <v>0.99</v>
      </c>
      <c r="EH9" s="54">
        <f t="shared" si="2"/>
        <v>0.99</v>
      </c>
      <c r="EI9" s="54">
        <f t="shared" si="2"/>
        <v>0.99</v>
      </c>
      <c r="EJ9" s="54">
        <f t="shared" si="2"/>
        <v>0.99</v>
      </c>
      <c r="EK9" s="54">
        <f t="shared" si="2"/>
        <v>0.99</v>
      </c>
      <c r="EL9" s="54">
        <f t="shared" si="2"/>
        <v>0.99</v>
      </c>
      <c r="EM9" s="54">
        <f t="shared" si="2"/>
        <v>0.99</v>
      </c>
      <c r="EN9" s="54">
        <f t="shared" si="2"/>
        <v>0.99</v>
      </c>
      <c r="EO9" s="54">
        <f t="shared" si="2"/>
        <v>0.99</v>
      </c>
      <c r="EP9" s="54">
        <f t="shared" si="2"/>
        <v>0.99</v>
      </c>
      <c r="EQ9" s="54">
        <f t="shared" si="2"/>
        <v>0.99</v>
      </c>
      <c r="ER9" s="54">
        <f t="shared" si="2"/>
        <v>0.99</v>
      </c>
      <c r="ES9" s="54">
        <f t="shared" si="2"/>
        <v>0.99</v>
      </c>
      <c r="ET9" s="54">
        <f t="shared" si="2"/>
        <v>0.99</v>
      </c>
      <c r="EU9" s="54">
        <f t="shared" si="2"/>
        <v>0.99</v>
      </c>
      <c r="EV9" s="54">
        <f t="shared" si="2"/>
        <v>0.99</v>
      </c>
      <c r="EW9" s="54">
        <f t="shared" si="3"/>
        <v>0.99</v>
      </c>
      <c r="EX9" s="54">
        <f t="shared" si="3"/>
        <v>0.99</v>
      </c>
      <c r="EY9" s="54">
        <f t="shared" si="3"/>
        <v>0.99</v>
      </c>
      <c r="EZ9" s="54">
        <f t="shared" si="3"/>
        <v>0.99</v>
      </c>
      <c r="FA9" s="54">
        <f t="shared" si="3"/>
        <v>0.99</v>
      </c>
      <c r="FB9" s="54">
        <f t="shared" si="3"/>
        <v>0.99</v>
      </c>
      <c r="FC9" s="54">
        <f t="shared" si="3"/>
        <v>0.99</v>
      </c>
      <c r="FD9" s="54">
        <f t="shared" si="3"/>
        <v>0.99</v>
      </c>
      <c r="FE9" s="54">
        <f t="shared" si="3"/>
        <v>0.99</v>
      </c>
      <c r="FF9" s="54">
        <f t="shared" si="3"/>
        <v>0.99</v>
      </c>
      <c r="FG9" s="54">
        <f t="shared" si="3"/>
        <v>0.99</v>
      </c>
      <c r="FH9" s="54">
        <f t="shared" si="3"/>
        <v>0.99</v>
      </c>
      <c r="FI9" s="54">
        <f t="shared" si="3"/>
        <v>0.99</v>
      </c>
      <c r="FJ9" s="54">
        <f t="shared" si="3"/>
        <v>0.99</v>
      </c>
      <c r="FK9" s="54">
        <f t="shared" si="3"/>
        <v>0.99</v>
      </c>
    </row>
    <row r="10" spans="1:167">
      <c r="B10" s="3"/>
      <c r="C10" s="3"/>
      <c r="D10" s="3"/>
      <c r="J10" t="s">
        <v>14</v>
      </c>
      <c r="K10" s="9">
        <v>1</v>
      </c>
      <c r="L10" s="54">
        <f t="shared" si="4"/>
        <v>1</v>
      </c>
      <c r="M10" s="54">
        <f t="shared" si="5"/>
        <v>1</v>
      </c>
      <c r="N10" s="54">
        <f t="shared" si="5"/>
        <v>1</v>
      </c>
      <c r="O10" s="54">
        <f t="shared" si="0"/>
        <v>1</v>
      </c>
      <c r="P10" s="54">
        <f t="shared" si="0"/>
        <v>1</v>
      </c>
      <c r="Q10" s="54">
        <f t="shared" si="0"/>
        <v>1</v>
      </c>
      <c r="R10" s="54">
        <f t="shared" si="0"/>
        <v>1</v>
      </c>
      <c r="S10" s="54">
        <f t="shared" si="0"/>
        <v>1</v>
      </c>
      <c r="T10" s="54">
        <f t="shared" si="0"/>
        <v>1</v>
      </c>
      <c r="U10" s="54">
        <f t="shared" si="0"/>
        <v>1</v>
      </c>
      <c r="V10" s="54">
        <f t="shared" si="0"/>
        <v>1</v>
      </c>
      <c r="W10" s="54">
        <f t="shared" si="0"/>
        <v>1</v>
      </c>
      <c r="X10" s="54">
        <f t="shared" si="0"/>
        <v>1</v>
      </c>
      <c r="Y10" s="54">
        <f t="shared" si="0"/>
        <v>1</v>
      </c>
      <c r="Z10" s="54">
        <f t="shared" si="0"/>
        <v>1</v>
      </c>
      <c r="AA10" s="54">
        <f t="shared" si="0"/>
        <v>1</v>
      </c>
      <c r="AB10" s="54">
        <f t="shared" si="0"/>
        <v>1</v>
      </c>
      <c r="AC10" s="54">
        <f t="shared" si="0"/>
        <v>1</v>
      </c>
      <c r="AD10" s="54">
        <f t="shared" si="0"/>
        <v>1</v>
      </c>
      <c r="AE10" s="54">
        <f t="shared" si="0"/>
        <v>1</v>
      </c>
      <c r="AF10" s="54">
        <f t="shared" si="0"/>
        <v>1</v>
      </c>
      <c r="AG10" s="54">
        <f t="shared" si="0"/>
        <v>1</v>
      </c>
      <c r="AH10" s="54">
        <f t="shared" si="0"/>
        <v>1</v>
      </c>
      <c r="AI10" s="54">
        <f t="shared" si="0"/>
        <v>1</v>
      </c>
      <c r="AJ10" s="54">
        <f t="shared" si="0"/>
        <v>1</v>
      </c>
      <c r="AK10" s="54">
        <f t="shared" si="0"/>
        <v>1</v>
      </c>
      <c r="AL10" s="54">
        <f t="shared" si="0"/>
        <v>1</v>
      </c>
      <c r="AM10" s="54">
        <f t="shared" si="0"/>
        <v>1</v>
      </c>
      <c r="AN10" s="54">
        <f t="shared" si="0"/>
        <v>1</v>
      </c>
      <c r="AO10" s="54">
        <f t="shared" si="0"/>
        <v>1</v>
      </c>
      <c r="AP10" s="54">
        <f t="shared" si="0"/>
        <v>1</v>
      </c>
      <c r="AQ10" s="54">
        <f t="shared" si="0"/>
        <v>1</v>
      </c>
      <c r="AR10" s="54">
        <f t="shared" si="0"/>
        <v>1</v>
      </c>
      <c r="AS10" s="54">
        <f t="shared" si="0"/>
        <v>1</v>
      </c>
      <c r="AT10" s="54">
        <f t="shared" si="0"/>
        <v>1</v>
      </c>
      <c r="AU10" s="54">
        <f t="shared" si="0"/>
        <v>1</v>
      </c>
      <c r="AV10" s="54">
        <f t="shared" si="0"/>
        <v>1</v>
      </c>
      <c r="AW10" s="54">
        <f t="shared" si="0"/>
        <v>1</v>
      </c>
      <c r="AX10" s="54">
        <f t="shared" si="0"/>
        <v>1</v>
      </c>
      <c r="AY10" s="54">
        <f t="shared" si="0"/>
        <v>1</v>
      </c>
      <c r="AZ10" s="54">
        <f t="shared" si="0"/>
        <v>1</v>
      </c>
      <c r="BA10" s="54">
        <f t="shared" si="0"/>
        <v>1</v>
      </c>
      <c r="BB10" s="54">
        <f t="shared" si="0"/>
        <v>1</v>
      </c>
      <c r="BC10" s="54">
        <f t="shared" si="0"/>
        <v>1</v>
      </c>
      <c r="BD10" s="54">
        <f t="shared" si="0"/>
        <v>1</v>
      </c>
      <c r="BE10" s="54">
        <f t="shared" si="0"/>
        <v>1</v>
      </c>
      <c r="BF10" s="54">
        <f t="shared" si="0"/>
        <v>1</v>
      </c>
      <c r="BG10" s="54">
        <f t="shared" si="0"/>
        <v>1</v>
      </c>
      <c r="BH10" s="54">
        <f t="shared" si="0"/>
        <v>1</v>
      </c>
      <c r="BI10" s="54">
        <f t="shared" si="0"/>
        <v>1</v>
      </c>
      <c r="BJ10" s="54">
        <f t="shared" si="0"/>
        <v>1</v>
      </c>
      <c r="BK10" s="54">
        <f t="shared" si="0"/>
        <v>1</v>
      </c>
      <c r="BL10" s="54">
        <f t="shared" si="0"/>
        <v>1</v>
      </c>
      <c r="BM10" s="54">
        <v>0.99</v>
      </c>
      <c r="BN10" s="54">
        <f t="shared" si="0"/>
        <v>0.99</v>
      </c>
      <c r="BO10" s="54">
        <f t="shared" si="0"/>
        <v>0.99</v>
      </c>
      <c r="BP10" s="54">
        <f t="shared" si="0"/>
        <v>0.99</v>
      </c>
      <c r="BQ10" s="54">
        <f t="shared" si="0"/>
        <v>0.99</v>
      </c>
      <c r="BR10" s="54">
        <f t="shared" si="0"/>
        <v>0.99</v>
      </c>
      <c r="BS10" s="54">
        <f t="shared" si="0"/>
        <v>0.99</v>
      </c>
      <c r="BT10" s="54">
        <f t="shared" si="0"/>
        <v>0.99</v>
      </c>
      <c r="BU10" s="54">
        <f t="shared" si="0"/>
        <v>0.99</v>
      </c>
      <c r="BV10" s="54">
        <f t="shared" si="0"/>
        <v>0.99</v>
      </c>
      <c r="BW10" s="54">
        <f t="shared" si="0"/>
        <v>0.99</v>
      </c>
      <c r="BX10" s="54">
        <f t="shared" si="0"/>
        <v>0.99</v>
      </c>
      <c r="BY10" s="54">
        <f t="shared" ref="BY10:BZ10" si="6">BX10</f>
        <v>0.99</v>
      </c>
      <c r="BZ10" s="54">
        <f t="shared" si="6"/>
        <v>0.99</v>
      </c>
      <c r="CA10" s="54">
        <f t="shared" si="1"/>
        <v>0.99</v>
      </c>
      <c r="CB10" s="54">
        <f t="shared" si="1"/>
        <v>0.99</v>
      </c>
      <c r="CC10" s="54">
        <f t="shared" si="1"/>
        <v>0.99</v>
      </c>
      <c r="CD10" s="54">
        <f t="shared" si="1"/>
        <v>0.99</v>
      </c>
      <c r="CE10" s="54">
        <f t="shared" si="1"/>
        <v>0.99</v>
      </c>
      <c r="CF10" s="54">
        <f t="shared" si="1"/>
        <v>0.99</v>
      </c>
      <c r="CG10" s="54">
        <f t="shared" si="1"/>
        <v>0.99</v>
      </c>
      <c r="CH10" s="54">
        <f t="shared" si="1"/>
        <v>0.99</v>
      </c>
      <c r="CI10" s="54">
        <f t="shared" si="1"/>
        <v>0.99</v>
      </c>
      <c r="CJ10" s="54">
        <f t="shared" si="1"/>
        <v>0.99</v>
      </c>
      <c r="CK10" s="54">
        <f t="shared" si="2"/>
        <v>0.99</v>
      </c>
      <c r="CL10" s="54">
        <f t="shared" si="2"/>
        <v>0.99</v>
      </c>
      <c r="CM10" s="54">
        <f t="shared" si="2"/>
        <v>0.99</v>
      </c>
      <c r="CN10" s="54">
        <f t="shared" si="2"/>
        <v>0.99</v>
      </c>
      <c r="CO10" s="54">
        <f t="shared" si="2"/>
        <v>0.99</v>
      </c>
      <c r="CP10" s="54">
        <f t="shared" si="2"/>
        <v>0.99</v>
      </c>
      <c r="CQ10" s="54">
        <f t="shared" si="2"/>
        <v>0.99</v>
      </c>
      <c r="CR10" s="54">
        <f t="shared" si="2"/>
        <v>0.99</v>
      </c>
      <c r="CS10" s="54">
        <f t="shared" si="2"/>
        <v>0.99</v>
      </c>
      <c r="CT10" s="54">
        <f t="shared" si="2"/>
        <v>0.99</v>
      </c>
      <c r="CU10" s="54">
        <f t="shared" si="2"/>
        <v>0.99</v>
      </c>
      <c r="CV10" s="54">
        <f t="shared" si="2"/>
        <v>0.99</v>
      </c>
      <c r="CW10" s="54">
        <f t="shared" si="2"/>
        <v>0.99</v>
      </c>
      <c r="CX10" s="54">
        <f t="shared" si="2"/>
        <v>0.99</v>
      </c>
      <c r="CY10" s="54">
        <f t="shared" si="2"/>
        <v>0.99</v>
      </c>
      <c r="CZ10" s="54">
        <f t="shared" si="2"/>
        <v>0.99</v>
      </c>
      <c r="DA10" s="54">
        <f t="shared" si="2"/>
        <v>0.99</v>
      </c>
      <c r="DB10" s="54">
        <f t="shared" si="2"/>
        <v>0.99</v>
      </c>
      <c r="DC10" s="54">
        <f t="shared" si="2"/>
        <v>0.99</v>
      </c>
      <c r="DD10" s="54">
        <f t="shared" si="2"/>
        <v>0.99</v>
      </c>
      <c r="DE10" s="54">
        <f t="shared" si="2"/>
        <v>0.99</v>
      </c>
      <c r="DF10" s="54">
        <f t="shared" si="2"/>
        <v>0.99</v>
      </c>
      <c r="DG10" s="54">
        <f t="shared" si="2"/>
        <v>0.99</v>
      </c>
      <c r="DH10" s="54">
        <f t="shared" si="2"/>
        <v>0.99</v>
      </c>
      <c r="DI10" s="54">
        <f t="shared" si="2"/>
        <v>0.99</v>
      </c>
      <c r="DJ10" s="54">
        <f t="shared" si="2"/>
        <v>0.99</v>
      </c>
      <c r="DK10" s="54">
        <f t="shared" si="2"/>
        <v>0.99</v>
      </c>
      <c r="DL10" s="54">
        <f t="shared" si="2"/>
        <v>0.99</v>
      </c>
      <c r="DM10" s="54">
        <f t="shared" si="2"/>
        <v>0.99</v>
      </c>
      <c r="DN10" s="54">
        <f t="shared" si="2"/>
        <v>0.99</v>
      </c>
      <c r="DO10" s="54">
        <f t="shared" si="2"/>
        <v>0.99</v>
      </c>
      <c r="DP10" s="54">
        <f t="shared" si="2"/>
        <v>0.99</v>
      </c>
      <c r="DQ10" s="54">
        <f t="shared" si="2"/>
        <v>0.99</v>
      </c>
      <c r="DR10" s="54">
        <f t="shared" si="2"/>
        <v>0.99</v>
      </c>
      <c r="DS10" s="54">
        <f t="shared" si="2"/>
        <v>0.99</v>
      </c>
      <c r="DT10" s="54">
        <f t="shared" si="2"/>
        <v>0.99</v>
      </c>
      <c r="DU10" s="54">
        <f t="shared" si="2"/>
        <v>0.99</v>
      </c>
      <c r="DV10" s="54">
        <f t="shared" si="2"/>
        <v>0.99</v>
      </c>
      <c r="DW10" s="54">
        <f t="shared" si="2"/>
        <v>0.99</v>
      </c>
      <c r="DX10" s="54">
        <f t="shared" si="2"/>
        <v>0.99</v>
      </c>
      <c r="DY10" s="54">
        <f t="shared" si="2"/>
        <v>0.99</v>
      </c>
      <c r="DZ10" s="54">
        <f t="shared" si="2"/>
        <v>0.99</v>
      </c>
      <c r="EA10" s="54">
        <f t="shared" si="2"/>
        <v>0.99</v>
      </c>
      <c r="EB10" s="54">
        <f t="shared" si="2"/>
        <v>0.99</v>
      </c>
      <c r="EC10" s="54">
        <f t="shared" si="2"/>
        <v>0.99</v>
      </c>
      <c r="ED10" s="54">
        <f t="shared" si="2"/>
        <v>0.99</v>
      </c>
      <c r="EE10" s="54">
        <f t="shared" si="2"/>
        <v>0.99</v>
      </c>
      <c r="EF10" s="54">
        <f t="shared" si="2"/>
        <v>0.99</v>
      </c>
      <c r="EG10" s="54">
        <f t="shared" si="2"/>
        <v>0.99</v>
      </c>
      <c r="EH10" s="54">
        <f t="shared" si="2"/>
        <v>0.99</v>
      </c>
      <c r="EI10" s="54">
        <f t="shared" si="2"/>
        <v>0.99</v>
      </c>
      <c r="EJ10" s="54">
        <f t="shared" si="2"/>
        <v>0.99</v>
      </c>
      <c r="EK10" s="54">
        <f t="shared" si="2"/>
        <v>0.99</v>
      </c>
      <c r="EL10" s="54">
        <f t="shared" si="2"/>
        <v>0.99</v>
      </c>
      <c r="EM10" s="54">
        <f t="shared" si="2"/>
        <v>0.99</v>
      </c>
      <c r="EN10" s="54">
        <f t="shared" si="2"/>
        <v>0.99</v>
      </c>
      <c r="EO10" s="54">
        <f t="shared" si="2"/>
        <v>0.99</v>
      </c>
      <c r="EP10" s="54">
        <f t="shared" si="2"/>
        <v>0.99</v>
      </c>
      <c r="EQ10" s="54">
        <f t="shared" si="2"/>
        <v>0.99</v>
      </c>
      <c r="ER10" s="54">
        <f t="shared" si="2"/>
        <v>0.99</v>
      </c>
      <c r="ES10" s="54">
        <f t="shared" si="2"/>
        <v>0.99</v>
      </c>
      <c r="ET10" s="54">
        <f t="shared" si="2"/>
        <v>0.99</v>
      </c>
      <c r="EU10" s="54">
        <f t="shared" si="2"/>
        <v>0.99</v>
      </c>
      <c r="EV10" s="54">
        <f t="shared" ref="EV10" si="7">EU10</f>
        <v>0.99</v>
      </c>
      <c r="EW10" s="54">
        <f t="shared" si="3"/>
        <v>0.99</v>
      </c>
      <c r="EX10" s="54">
        <f t="shared" si="3"/>
        <v>0.99</v>
      </c>
      <c r="EY10" s="54">
        <f t="shared" si="3"/>
        <v>0.99</v>
      </c>
      <c r="EZ10" s="54">
        <f t="shared" si="3"/>
        <v>0.99</v>
      </c>
      <c r="FA10" s="54">
        <f t="shared" si="3"/>
        <v>0.99</v>
      </c>
      <c r="FB10" s="54">
        <f t="shared" si="3"/>
        <v>0.99</v>
      </c>
      <c r="FC10" s="54">
        <f t="shared" si="3"/>
        <v>0.99</v>
      </c>
      <c r="FD10" s="54">
        <f t="shared" si="3"/>
        <v>0.99</v>
      </c>
      <c r="FE10" s="54">
        <f t="shared" si="3"/>
        <v>0.99</v>
      </c>
      <c r="FF10" s="54">
        <f t="shared" si="3"/>
        <v>0.99</v>
      </c>
      <c r="FG10" s="54">
        <f t="shared" si="3"/>
        <v>0.99</v>
      </c>
      <c r="FH10" s="54">
        <f t="shared" si="3"/>
        <v>0.99</v>
      </c>
      <c r="FI10" s="54">
        <f t="shared" si="3"/>
        <v>0.99</v>
      </c>
      <c r="FJ10" s="54">
        <f t="shared" si="3"/>
        <v>0.99</v>
      </c>
      <c r="FK10" s="54">
        <f t="shared" si="3"/>
        <v>0.99</v>
      </c>
    </row>
    <row r="12" spans="1:167">
      <c r="A12" s="2"/>
      <c r="J12" s="2" t="s">
        <v>25</v>
      </c>
      <c r="Q12" s="53" t="s">
        <v>45</v>
      </c>
    </row>
    <row r="13" spans="1:167">
      <c r="B13" s="3"/>
      <c r="C13" s="5"/>
      <c r="D13" s="3"/>
      <c r="E13" s="5"/>
      <c r="F13" s="12"/>
      <c r="G13" s="12"/>
      <c r="H13" s="12"/>
      <c r="I13" s="12"/>
      <c r="J13" t="s">
        <v>11</v>
      </c>
      <c r="K13" s="40">
        <f t="shared" ref="K13:O16" si="8">L13*1/K7</f>
        <v>3.8284127263826566E-2</v>
      </c>
      <c r="L13" s="40">
        <f t="shared" si="8"/>
        <v>3.7518444718550037E-2</v>
      </c>
      <c r="M13" s="40">
        <f t="shared" si="8"/>
        <v>3.6768075824179035E-2</v>
      </c>
      <c r="N13" s="40">
        <f t="shared" si="8"/>
        <v>3.6032714307695453E-2</v>
      </c>
      <c r="O13" s="40">
        <f t="shared" si="8"/>
        <v>3.5312060021541546E-2</v>
      </c>
      <c r="P13" s="40">
        <f>Q13*1/P7</f>
        <v>3.4605818821110711E-2</v>
      </c>
      <c r="Q13" s="41">
        <f>(D20/B20)^(1/12)-1</f>
        <v>3.3913702444688498E-2</v>
      </c>
      <c r="R13" s="40">
        <f>Q13*R7</f>
        <v>3.3235428395794728E-2</v>
      </c>
      <c r="S13" s="40">
        <f t="shared" ref="S13:CD16" si="9">R13*S7</f>
        <v>3.2570719827878833E-2</v>
      </c>
      <c r="T13" s="40">
        <f t="shared" si="9"/>
        <v>3.1919305431321258E-2</v>
      </c>
      <c r="U13" s="40">
        <f t="shared" si="9"/>
        <v>3.1280919322694833E-2</v>
      </c>
      <c r="V13" s="40">
        <f t="shared" si="9"/>
        <v>3.0655300936240935E-2</v>
      </c>
      <c r="W13" s="40">
        <f t="shared" si="9"/>
        <v>3.0042194917516116E-2</v>
      </c>
      <c r="X13" s="40">
        <f t="shared" si="9"/>
        <v>2.9441351019165795E-2</v>
      </c>
      <c r="Y13" s="40">
        <f t="shared" si="9"/>
        <v>2.8852523998782478E-2</v>
      </c>
      <c r="Z13" s="40">
        <f t="shared" si="9"/>
        <v>2.827547351880683E-2</v>
      </c>
      <c r="AA13" s="40">
        <f t="shared" si="9"/>
        <v>2.7709964048430694E-2</v>
      </c>
      <c r="AB13" s="40">
        <f t="shared" si="9"/>
        <v>2.7155764767462079E-2</v>
      </c>
      <c r="AC13" s="40">
        <f t="shared" si="9"/>
        <v>2.6612649472112837E-2</v>
      </c>
      <c r="AD13" s="40">
        <f t="shared" si="9"/>
        <v>2.6080396482670579E-2</v>
      </c>
      <c r="AE13" s="40">
        <f t="shared" si="9"/>
        <v>2.5558788553017166E-2</v>
      </c>
      <c r="AF13" s="40">
        <f t="shared" si="9"/>
        <v>2.5047612781956823E-2</v>
      </c>
      <c r="AG13" s="40">
        <f t="shared" si="9"/>
        <v>2.4546660526317685E-2</v>
      </c>
      <c r="AH13" s="40">
        <f t="shared" si="9"/>
        <v>2.405572731579133E-2</v>
      </c>
      <c r="AI13" s="40">
        <f t="shared" si="9"/>
        <v>2.3574612769475502E-2</v>
      </c>
      <c r="AJ13" s="40">
        <f t="shared" si="9"/>
        <v>2.310312051408599E-2</v>
      </c>
      <c r="AK13" s="40">
        <f t="shared" si="9"/>
        <v>2.2641058103804269E-2</v>
      </c>
      <c r="AL13" s="40">
        <f t="shared" si="9"/>
        <v>2.2188236941728185E-2</v>
      </c>
      <c r="AM13" s="40">
        <f t="shared" si="9"/>
        <v>2.1744472202893619E-2</v>
      </c>
      <c r="AN13" s="40">
        <f t="shared" si="9"/>
        <v>2.1309582758835748E-2</v>
      </c>
      <c r="AO13" s="40">
        <f t="shared" si="9"/>
        <v>2.0883391103659034E-2</v>
      </c>
      <c r="AP13" s="40">
        <f t="shared" si="9"/>
        <v>2.0465723281585853E-2</v>
      </c>
      <c r="AQ13" s="40">
        <f t="shared" si="9"/>
        <v>2.0056408815954135E-2</v>
      </c>
      <c r="AR13" s="40">
        <f t="shared" si="9"/>
        <v>1.9655280639635054E-2</v>
      </c>
      <c r="AS13" s="40">
        <f t="shared" si="9"/>
        <v>1.9262175026842354E-2</v>
      </c>
      <c r="AT13" s="40">
        <f t="shared" si="9"/>
        <v>1.8876931526305506E-2</v>
      </c>
      <c r="AU13" s="40">
        <f t="shared" si="9"/>
        <v>1.8499392895779395E-2</v>
      </c>
      <c r="AV13" s="40">
        <f t="shared" si="9"/>
        <v>1.8129405037863807E-2</v>
      </c>
      <c r="AW13" s="40">
        <f t="shared" si="9"/>
        <v>1.7766816937106529E-2</v>
      </c>
      <c r="AX13" s="40">
        <f t="shared" si="9"/>
        <v>1.74114805983644E-2</v>
      </c>
      <c r="AY13" s="40">
        <f t="shared" si="9"/>
        <v>1.7063250986397112E-2</v>
      </c>
      <c r="AZ13" s="40">
        <f t="shared" si="9"/>
        <v>1.672198596666917E-2</v>
      </c>
      <c r="BA13" s="40">
        <f t="shared" si="9"/>
        <v>1.6387546247335787E-2</v>
      </c>
      <c r="BB13" s="40">
        <f t="shared" si="9"/>
        <v>1.6059795322389072E-2</v>
      </c>
      <c r="BC13" s="40">
        <f t="shared" si="9"/>
        <v>1.5738599415941291E-2</v>
      </c>
      <c r="BD13" s="40">
        <f t="shared" si="9"/>
        <v>1.5423827427622465E-2</v>
      </c>
      <c r="BE13" s="40">
        <f t="shared" si="9"/>
        <v>1.5115350879070014E-2</v>
      </c>
      <c r="BF13" s="40">
        <f t="shared" si="9"/>
        <v>1.4813043861488615E-2</v>
      </c>
      <c r="BG13" s="40">
        <f t="shared" si="9"/>
        <v>1.4516782984258842E-2</v>
      </c>
      <c r="BH13" s="40">
        <f t="shared" si="9"/>
        <v>1.4226447324573665E-2</v>
      </c>
      <c r="BI13" s="40">
        <f t="shared" si="9"/>
        <v>1.3941918378082192E-2</v>
      </c>
      <c r="BJ13" s="40">
        <f t="shared" si="9"/>
        <v>1.3663080010520547E-2</v>
      </c>
      <c r="BK13" s="40">
        <f t="shared" si="9"/>
        <v>1.3389818410310136E-2</v>
      </c>
      <c r="BL13" s="40">
        <f t="shared" si="9"/>
        <v>1.3122022042103934E-2</v>
      </c>
      <c r="BM13" s="40">
        <f t="shared" si="9"/>
        <v>1.2859581601261855E-2</v>
      </c>
      <c r="BN13" s="40">
        <f t="shared" si="9"/>
        <v>1.2602389969236617E-2</v>
      </c>
      <c r="BO13" s="40">
        <f t="shared" si="9"/>
        <v>1.2350342169851885E-2</v>
      </c>
      <c r="BP13" s="40">
        <f t="shared" si="9"/>
        <v>1.2103335326454847E-2</v>
      </c>
      <c r="BQ13" s="40">
        <f t="shared" si="9"/>
        <v>1.1861268619925751E-2</v>
      </c>
      <c r="BR13" s="40">
        <f t="shared" si="9"/>
        <v>1.1624043247527235E-2</v>
      </c>
      <c r="BS13" s="40">
        <f t="shared" si="9"/>
        <v>1.139156238257669E-2</v>
      </c>
      <c r="BT13" s="40">
        <f t="shared" si="9"/>
        <v>1.1163731134925156E-2</v>
      </c>
      <c r="BU13" s="40">
        <f t="shared" si="9"/>
        <v>1.0940456512226653E-2</v>
      </c>
      <c r="BV13" s="40">
        <f t="shared" si="9"/>
        <v>1.072164738198212E-2</v>
      </c>
      <c r="BW13" s="40">
        <f t="shared" si="9"/>
        <v>1.0507214434342478E-2</v>
      </c>
      <c r="BX13" s="40">
        <f t="shared" si="9"/>
        <v>1.0297070145655628E-2</v>
      </c>
      <c r="BY13" s="40">
        <f t="shared" si="9"/>
        <v>1.0091128742742516E-2</v>
      </c>
      <c r="BZ13" s="40">
        <f t="shared" si="9"/>
        <v>9.8893061678876661E-3</v>
      </c>
      <c r="CA13" s="40">
        <f t="shared" si="9"/>
        <v>9.6915200445299131E-3</v>
      </c>
      <c r="CB13" s="40">
        <f t="shared" si="9"/>
        <v>9.4976896436393139E-3</v>
      </c>
      <c r="CC13" s="40">
        <f t="shared" si="9"/>
        <v>9.3077358507665277E-3</v>
      </c>
      <c r="CD13" s="40">
        <f t="shared" si="9"/>
        <v>9.1215811337511978E-3</v>
      </c>
      <c r="CE13" s="40">
        <f t="shared" ref="CE13:EP16" si="10">CD13*CE7</f>
        <v>8.9391495110761731E-3</v>
      </c>
      <c r="CF13" s="40">
        <f t="shared" si="10"/>
        <v>8.7603665208546497E-3</v>
      </c>
      <c r="CG13" s="40">
        <f t="shared" si="10"/>
        <v>8.5851591904375565E-3</v>
      </c>
      <c r="CH13" s="40">
        <f t="shared" si="10"/>
        <v>8.4134560066288049E-3</v>
      </c>
      <c r="CI13" s="40">
        <f t="shared" si="10"/>
        <v>8.2451868864962287E-3</v>
      </c>
      <c r="CJ13" s="40">
        <f t="shared" si="10"/>
        <v>8.0802831487663037E-3</v>
      </c>
      <c r="CK13" s="40">
        <f t="shared" si="10"/>
        <v>7.9186774857909776E-3</v>
      </c>
      <c r="CL13" s="40">
        <f t="shared" si="10"/>
        <v>7.760303936075158E-3</v>
      </c>
      <c r="CM13" s="40">
        <f t="shared" si="10"/>
        <v>7.605097857353655E-3</v>
      </c>
      <c r="CN13" s="40">
        <f t="shared" si="10"/>
        <v>7.4529959002065816E-3</v>
      </c>
      <c r="CO13" s="40">
        <f t="shared" si="10"/>
        <v>7.3039359822024497E-3</v>
      </c>
      <c r="CP13" s="40">
        <f t="shared" si="10"/>
        <v>7.1578572625584005E-3</v>
      </c>
      <c r="CQ13" s="40">
        <f t="shared" si="10"/>
        <v>7.0147001173072321E-3</v>
      </c>
      <c r="CR13" s="40">
        <f t="shared" si="10"/>
        <v>6.8744061149610871E-3</v>
      </c>
      <c r="CS13" s="40">
        <f t="shared" si="10"/>
        <v>6.7369179926618653E-3</v>
      </c>
      <c r="CT13" s="40">
        <f t="shared" si="10"/>
        <v>6.6021796328086281E-3</v>
      </c>
      <c r="CU13" s="40">
        <f t="shared" si="10"/>
        <v>6.4701360401524556E-3</v>
      </c>
      <c r="CV13" s="40">
        <f t="shared" si="10"/>
        <v>6.3407333193494066E-3</v>
      </c>
      <c r="CW13" s="40">
        <f t="shared" si="10"/>
        <v>6.2139186529624182E-3</v>
      </c>
      <c r="CX13" s="40">
        <f t="shared" si="10"/>
        <v>6.0896402799031695E-3</v>
      </c>
      <c r="CY13" s="40">
        <f t="shared" si="10"/>
        <v>5.9678474743051057E-3</v>
      </c>
      <c r="CZ13" s="40">
        <f t="shared" si="10"/>
        <v>5.8484905248190038E-3</v>
      </c>
      <c r="DA13" s="40">
        <f t="shared" si="10"/>
        <v>5.731520714322624E-3</v>
      </c>
      <c r="DB13" s="40">
        <f t="shared" si="10"/>
        <v>5.6168903000361715E-3</v>
      </c>
      <c r="DC13" s="40">
        <f t="shared" si="10"/>
        <v>5.5045524940354482E-3</v>
      </c>
      <c r="DD13" s="40">
        <f t="shared" si="10"/>
        <v>5.3944614441547387E-3</v>
      </c>
      <c r="DE13" s="40">
        <f t="shared" si="10"/>
        <v>5.2865722152716441E-3</v>
      </c>
      <c r="DF13" s="40">
        <f t="shared" si="10"/>
        <v>5.1808407709662109E-3</v>
      </c>
      <c r="DG13" s="40">
        <f t="shared" si="10"/>
        <v>5.0772239555468869E-3</v>
      </c>
      <c r="DH13" s="40">
        <f t="shared" si="10"/>
        <v>4.9756794764359491E-3</v>
      </c>
      <c r="DI13" s="40">
        <f t="shared" si="10"/>
        <v>4.87616588690723E-3</v>
      </c>
      <c r="DJ13" s="40">
        <f t="shared" si="10"/>
        <v>4.7786425691690856E-3</v>
      </c>
      <c r="DK13" s="40">
        <f t="shared" si="10"/>
        <v>4.6830697177857039E-3</v>
      </c>
      <c r="DL13" s="40">
        <f t="shared" si="10"/>
        <v>4.5894083234299899E-3</v>
      </c>
      <c r="DM13" s="40">
        <f t="shared" si="10"/>
        <v>4.49762015696139E-3</v>
      </c>
      <c r="DN13" s="40">
        <f t="shared" si="10"/>
        <v>4.4076677538221623E-3</v>
      </c>
      <c r="DO13" s="40">
        <f t="shared" si="10"/>
        <v>4.3195143987457187E-3</v>
      </c>
      <c r="DP13" s="40">
        <f t="shared" si="10"/>
        <v>4.2331241107708044E-3</v>
      </c>
      <c r="DQ13" s="40">
        <f t="shared" si="10"/>
        <v>4.1484616285553883E-3</v>
      </c>
      <c r="DR13" s="40">
        <f t="shared" si="10"/>
        <v>4.0654923959842805E-3</v>
      </c>
      <c r="DS13" s="40">
        <f t="shared" si="10"/>
        <v>3.9841825480645948E-3</v>
      </c>
      <c r="DT13" s="40">
        <f t="shared" si="10"/>
        <v>3.9044988971033028E-3</v>
      </c>
      <c r="DU13" s="40">
        <f t="shared" si="10"/>
        <v>3.8264089191612366E-3</v>
      </c>
      <c r="DV13" s="40">
        <f t="shared" si="10"/>
        <v>3.749880740778012E-3</v>
      </c>
      <c r="DW13" s="40">
        <f t="shared" si="10"/>
        <v>3.6748831259624517E-3</v>
      </c>
      <c r="DX13" s="40">
        <f t="shared" si="10"/>
        <v>3.6013854634432026E-3</v>
      </c>
      <c r="DY13" s="40">
        <f t="shared" si="10"/>
        <v>3.5293577541743383E-3</v>
      </c>
      <c r="DZ13" s="40">
        <f t="shared" si="10"/>
        <v>3.4587705990908515E-3</v>
      </c>
      <c r="EA13" s="40">
        <f t="shared" si="10"/>
        <v>3.3895951871090345E-3</v>
      </c>
      <c r="EB13" s="40">
        <f t="shared" si="10"/>
        <v>3.3218032833668538E-3</v>
      </c>
      <c r="EC13" s="40">
        <f t="shared" si="10"/>
        <v>3.2553672176995167E-3</v>
      </c>
      <c r="ED13" s="40">
        <f t="shared" si="10"/>
        <v>3.1902598733455265E-3</v>
      </c>
      <c r="EE13" s="40">
        <f t="shared" si="10"/>
        <v>3.126454675878616E-3</v>
      </c>
      <c r="EF13" s="40">
        <f t="shared" si="10"/>
        <v>3.0639255823610434E-3</v>
      </c>
      <c r="EG13" s="40">
        <f t="shared" si="10"/>
        <v>3.0026470707138226E-3</v>
      </c>
      <c r="EH13" s="40">
        <f t="shared" si="10"/>
        <v>2.9425941292995461E-3</v>
      </c>
      <c r="EI13" s="40">
        <f t="shared" si="10"/>
        <v>2.8837422467135553E-3</v>
      </c>
      <c r="EJ13" s="40">
        <f t="shared" si="10"/>
        <v>2.8260674017792841E-3</v>
      </c>
      <c r="EK13" s="40">
        <f t="shared" si="10"/>
        <v>2.7695460537436982E-3</v>
      </c>
      <c r="EL13" s="40">
        <f t="shared" si="10"/>
        <v>2.7141551326688241E-3</v>
      </c>
      <c r="EM13" s="40">
        <f t="shared" si="10"/>
        <v>2.6598720300154474E-3</v>
      </c>
      <c r="EN13" s="40">
        <f t="shared" si="10"/>
        <v>2.6066745894151385E-3</v>
      </c>
      <c r="EO13" s="40">
        <f t="shared" si="10"/>
        <v>2.5545410976268355E-3</v>
      </c>
      <c r="EP13" s="40">
        <f t="shared" si="10"/>
        <v>2.5034502756742989E-3</v>
      </c>
      <c r="EQ13" s="40">
        <f t="shared" ref="EQ13:FK16" si="11">EP13*EQ7</f>
        <v>2.4533812701608127E-3</v>
      </c>
      <c r="ER13" s="40">
        <f t="shared" si="11"/>
        <v>2.4043136447575962E-3</v>
      </c>
      <c r="ES13" s="40">
        <f t="shared" si="11"/>
        <v>2.3562273718624443E-3</v>
      </c>
      <c r="ET13" s="40">
        <f t="shared" si="11"/>
        <v>2.3091028244251952E-3</v>
      </c>
      <c r="EU13" s="40">
        <f t="shared" si="11"/>
        <v>2.2629207679366911E-3</v>
      </c>
      <c r="EV13" s="40">
        <f t="shared" si="11"/>
        <v>2.2176623525779573E-3</v>
      </c>
      <c r="EW13" s="40">
        <f t="shared" si="11"/>
        <v>2.173309105526398E-3</v>
      </c>
      <c r="EX13" s="40">
        <f t="shared" si="11"/>
        <v>2.1298429234158701E-3</v>
      </c>
      <c r="EY13" s="40">
        <f t="shared" si="11"/>
        <v>2.0872460649475526E-3</v>
      </c>
      <c r="EZ13" s="40">
        <f t="shared" si="11"/>
        <v>2.0455011436486016E-3</v>
      </c>
      <c r="FA13" s="40">
        <f t="shared" si="11"/>
        <v>2.0045911207756295E-3</v>
      </c>
      <c r="FB13" s="40">
        <f t="shared" si="11"/>
        <v>1.9644992983601168E-3</v>
      </c>
      <c r="FC13" s="40">
        <f t="shared" si="11"/>
        <v>1.9252093123929145E-3</v>
      </c>
      <c r="FD13" s="40">
        <f t="shared" si="11"/>
        <v>1.8867051261450562E-3</v>
      </c>
      <c r="FE13" s="40">
        <f t="shared" si="11"/>
        <v>1.848971023622155E-3</v>
      </c>
      <c r="FF13" s="40">
        <f t="shared" si="11"/>
        <v>1.8119916031497118E-3</v>
      </c>
      <c r="FG13" s="40">
        <f t="shared" si="11"/>
        <v>1.7757517710867176E-3</v>
      </c>
      <c r="FH13" s="40">
        <f t="shared" si="11"/>
        <v>1.7402367356649832E-3</v>
      </c>
      <c r="FI13" s="40">
        <f t="shared" si="11"/>
        <v>1.7054320009516834E-3</v>
      </c>
      <c r="FJ13" s="40">
        <f t="shared" si="11"/>
        <v>1.6713233609326496E-3</v>
      </c>
      <c r="FK13" s="40">
        <f t="shared" si="11"/>
        <v>1.6378968937139965E-3</v>
      </c>
    </row>
    <row r="14" spans="1:167">
      <c r="B14" s="3"/>
      <c r="C14" s="5"/>
      <c r="D14" s="3"/>
      <c r="E14" s="5"/>
      <c r="F14" s="12"/>
      <c r="G14" s="12"/>
      <c r="H14" s="12"/>
      <c r="I14" s="12"/>
      <c r="J14" t="s">
        <v>12</v>
      </c>
      <c r="K14" s="40">
        <f t="shared" si="8"/>
        <v>8.4242063927043725E-2</v>
      </c>
      <c r="L14" s="40">
        <f t="shared" si="8"/>
        <v>8.2978432968138074E-2</v>
      </c>
      <c r="M14" s="40">
        <f t="shared" si="8"/>
        <v>8.1733756473615998E-2</v>
      </c>
      <c r="N14" s="40">
        <f t="shared" si="8"/>
        <v>8.0507750126511762E-2</v>
      </c>
      <c r="O14" s="40">
        <f t="shared" si="8"/>
        <v>7.9300133874614084E-2</v>
      </c>
      <c r="P14" s="40">
        <f>Q14*1/P8</f>
        <v>7.8110631866494876E-2</v>
      </c>
      <c r="Q14" s="41">
        <f>(D21/B21)^(1/12)-1</f>
        <v>7.6938972388497451E-2</v>
      </c>
      <c r="R14" s="40">
        <f>Q14*R8</f>
        <v>7.5784887802669981E-2</v>
      </c>
      <c r="S14" s="40">
        <f t="shared" si="9"/>
        <v>7.4648114485629927E-2</v>
      </c>
      <c r="T14" s="40">
        <f t="shared" si="9"/>
        <v>7.3528392768345482E-2</v>
      </c>
      <c r="U14" s="40">
        <f t="shared" si="9"/>
        <v>7.2425466876820305E-2</v>
      </c>
      <c r="V14" s="40">
        <f t="shared" si="9"/>
        <v>7.1339084873667996E-2</v>
      </c>
      <c r="W14" s="40">
        <f t="shared" si="9"/>
        <v>7.0268998600562974E-2</v>
      </c>
      <c r="X14" s="40">
        <f t="shared" si="9"/>
        <v>6.9214963621554534E-2</v>
      </c>
      <c r="Y14" s="40">
        <f t="shared" si="9"/>
        <v>6.8176739167231215E-2</v>
      </c>
      <c r="Z14" s="40">
        <f t="shared" si="9"/>
        <v>6.7154088079722743E-2</v>
      </c>
      <c r="AA14" s="40">
        <f t="shared" si="9"/>
        <v>6.6146776758526898E-2</v>
      </c>
      <c r="AB14" s="40">
        <f t="shared" si="9"/>
        <v>6.515457510714899E-2</v>
      </c>
      <c r="AC14" s="40">
        <f t="shared" si="9"/>
        <v>6.4177256480541761E-2</v>
      </c>
      <c r="AD14" s="40">
        <f t="shared" si="9"/>
        <v>6.3214597633333633E-2</v>
      </c>
      <c r="AE14" s="40">
        <f t="shared" si="9"/>
        <v>6.2266378668833625E-2</v>
      </c>
      <c r="AF14" s="40">
        <f t="shared" si="9"/>
        <v>6.1332382988801122E-2</v>
      </c>
      <c r="AG14" s="40">
        <f t="shared" si="9"/>
        <v>6.0412397243969101E-2</v>
      </c>
      <c r="AH14" s="40">
        <f t="shared" si="9"/>
        <v>5.9506211285309564E-2</v>
      </c>
      <c r="AI14" s="40">
        <f t="shared" si="9"/>
        <v>5.8613618116029921E-2</v>
      </c>
      <c r="AJ14" s="40">
        <f t="shared" si="9"/>
        <v>5.773441384428947E-2</v>
      </c>
      <c r="AK14" s="40">
        <f t="shared" si="9"/>
        <v>5.6868397636625129E-2</v>
      </c>
      <c r="AL14" s="40">
        <f t="shared" si="9"/>
        <v>5.6015371672075751E-2</v>
      </c>
      <c r="AM14" s="40">
        <f t="shared" si="9"/>
        <v>5.5175141096994611E-2</v>
      </c>
      <c r="AN14" s="40">
        <f t="shared" si="9"/>
        <v>5.4347513980539691E-2</v>
      </c>
      <c r="AO14" s="40">
        <f t="shared" si="9"/>
        <v>5.3532301270831598E-2</v>
      </c>
      <c r="AP14" s="40">
        <f t="shared" si="9"/>
        <v>5.2729316751769124E-2</v>
      </c>
      <c r="AQ14" s="40">
        <f t="shared" si="9"/>
        <v>5.1938377000492586E-2</v>
      </c>
      <c r="AR14" s="40">
        <f t="shared" si="9"/>
        <v>5.1159301345485193E-2</v>
      </c>
      <c r="AS14" s="40">
        <f t="shared" si="9"/>
        <v>5.0391911825302914E-2</v>
      </c>
      <c r="AT14" s="40">
        <f t="shared" si="9"/>
        <v>4.9636033147923371E-2</v>
      </c>
      <c r="AU14" s="40">
        <f t="shared" si="9"/>
        <v>4.889149265070452E-2</v>
      </c>
      <c r="AV14" s="40">
        <f t="shared" si="9"/>
        <v>4.8158120260943953E-2</v>
      </c>
      <c r="AW14" s="40">
        <f t="shared" si="9"/>
        <v>4.7435748457029796E-2</v>
      </c>
      <c r="AX14" s="40">
        <f t="shared" si="9"/>
        <v>4.6724212230174346E-2</v>
      </c>
      <c r="AY14" s="40">
        <f t="shared" si="9"/>
        <v>4.6023349046721729E-2</v>
      </c>
      <c r="AZ14" s="40">
        <f t="shared" si="9"/>
        <v>4.5332998811020903E-2</v>
      </c>
      <c r="BA14" s="40">
        <f t="shared" si="9"/>
        <v>4.4653003828855585E-2</v>
      </c>
      <c r="BB14" s="40">
        <f t="shared" si="9"/>
        <v>4.3983208771422748E-2</v>
      </c>
      <c r="BC14" s="40">
        <f t="shared" si="9"/>
        <v>4.3323460639851409E-2</v>
      </c>
      <c r="BD14" s="40">
        <f t="shared" si="9"/>
        <v>4.2673608730253637E-2</v>
      </c>
      <c r="BE14" s="40">
        <f t="shared" si="9"/>
        <v>4.2033504599299831E-2</v>
      </c>
      <c r="BF14" s="40">
        <f t="shared" si="9"/>
        <v>4.1403002030310332E-2</v>
      </c>
      <c r="BG14" s="40">
        <f t="shared" si="9"/>
        <v>4.0781956999855679E-2</v>
      </c>
      <c r="BH14" s="40">
        <f t="shared" si="9"/>
        <v>4.0170227644857844E-2</v>
      </c>
      <c r="BI14" s="40">
        <f t="shared" si="9"/>
        <v>3.9567674230184972E-2</v>
      </c>
      <c r="BJ14" s="40">
        <f t="shared" si="9"/>
        <v>3.8974159116732195E-2</v>
      </c>
      <c r="BK14" s="40">
        <f t="shared" si="9"/>
        <v>3.8389546729981211E-2</v>
      </c>
      <c r="BL14" s="40">
        <f t="shared" si="9"/>
        <v>3.7813703529031489E-2</v>
      </c>
      <c r="BM14" s="40">
        <f t="shared" si="9"/>
        <v>3.724649797609602E-2</v>
      </c>
      <c r="BN14" s="40">
        <f t="shared" si="9"/>
        <v>3.6687800506454579E-2</v>
      </c>
      <c r="BO14" s="40">
        <f t="shared" si="9"/>
        <v>3.6137483498857759E-2</v>
      </c>
      <c r="BP14" s="40">
        <f t="shared" si="9"/>
        <v>3.5595421246374895E-2</v>
      </c>
      <c r="BQ14" s="40">
        <f t="shared" si="9"/>
        <v>3.5061489927679268E-2</v>
      </c>
      <c r="BR14" s="40">
        <f t="shared" si="9"/>
        <v>3.4535567578764081E-2</v>
      </c>
      <c r="BS14" s="40">
        <f t="shared" si="9"/>
        <v>3.4017534065082622E-2</v>
      </c>
      <c r="BT14" s="40">
        <f t="shared" si="9"/>
        <v>3.3507271054106384E-2</v>
      </c>
      <c r="BU14" s="40">
        <f t="shared" si="9"/>
        <v>3.3004661988294791E-2</v>
      </c>
      <c r="BV14" s="40">
        <f t="shared" si="9"/>
        <v>3.2509592058470371E-2</v>
      </c>
      <c r="BW14" s="40">
        <f t="shared" si="9"/>
        <v>3.2021948177593317E-2</v>
      </c>
      <c r="BX14" s="40">
        <f t="shared" si="9"/>
        <v>3.1541618954929414E-2</v>
      </c>
      <c r="BY14" s="40">
        <f t="shared" si="9"/>
        <v>3.1068494670605473E-2</v>
      </c>
      <c r="BZ14" s="40">
        <f t="shared" si="9"/>
        <v>3.060246725054639E-2</v>
      </c>
      <c r="CA14" s="40">
        <f t="shared" si="9"/>
        <v>3.0143430241788192E-2</v>
      </c>
      <c r="CB14" s="40">
        <f t="shared" si="9"/>
        <v>2.9691278788161368E-2</v>
      </c>
      <c r="CC14" s="40">
        <f t="shared" si="9"/>
        <v>2.9245909606338948E-2</v>
      </c>
      <c r="CD14" s="40">
        <f t="shared" si="9"/>
        <v>2.8807220962243862E-2</v>
      </c>
      <c r="CE14" s="40">
        <f t="shared" si="10"/>
        <v>2.8375112647810206E-2</v>
      </c>
      <c r="CF14" s="40">
        <f t="shared" si="10"/>
        <v>2.7949485958093052E-2</v>
      </c>
      <c r="CG14" s="40">
        <f t="shared" si="10"/>
        <v>2.7530243668721657E-2</v>
      </c>
      <c r="CH14" s="40">
        <f t="shared" si="10"/>
        <v>2.7117290013690832E-2</v>
      </c>
      <c r="CI14" s="40">
        <f t="shared" si="10"/>
        <v>2.6710530663485468E-2</v>
      </c>
      <c r="CJ14" s="40">
        <f t="shared" si="10"/>
        <v>2.6309872703533185E-2</v>
      </c>
      <c r="CK14" s="40">
        <f t="shared" si="10"/>
        <v>2.5915224612980188E-2</v>
      </c>
      <c r="CL14" s="40">
        <f t="shared" si="10"/>
        <v>2.5526496243785484E-2</v>
      </c>
      <c r="CM14" s="40">
        <f t="shared" si="10"/>
        <v>2.5143598800128703E-2</v>
      </c>
      <c r="CN14" s="40">
        <f t="shared" si="10"/>
        <v>2.4766444818126773E-2</v>
      </c>
      <c r="CO14" s="40">
        <f t="shared" si="10"/>
        <v>2.4394948145854873E-2</v>
      </c>
      <c r="CP14" s="40">
        <f t="shared" si="10"/>
        <v>2.4029023923667049E-2</v>
      </c>
      <c r="CQ14" s="40">
        <f t="shared" si="10"/>
        <v>2.3668588564812042E-2</v>
      </c>
      <c r="CR14" s="40">
        <f t="shared" si="10"/>
        <v>2.3313559736339862E-2</v>
      </c>
      <c r="CS14" s="40">
        <f t="shared" si="10"/>
        <v>2.2963856340294762E-2</v>
      </c>
      <c r="CT14" s="40">
        <f t="shared" si="10"/>
        <v>2.2619398495190339E-2</v>
      </c>
      <c r="CU14" s="40">
        <f t="shared" si="10"/>
        <v>2.2280107517762483E-2</v>
      </c>
      <c r="CV14" s="40">
        <f t="shared" si="10"/>
        <v>2.1945905904996045E-2</v>
      </c>
      <c r="CW14" s="40">
        <f t="shared" si="10"/>
        <v>2.1616717316421105E-2</v>
      </c>
      <c r="CX14" s="40">
        <f t="shared" si="10"/>
        <v>2.1292466556674789E-2</v>
      </c>
      <c r="CY14" s="40">
        <f t="shared" si="10"/>
        <v>2.0973079558324666E-2</v>
      </c>
      <c r="CZ14" s="40">
        <f t="shared" si="10"/>
        <v>2.0658483364949794E-2</v>
      </c>
      <c r="DA14" s="40">
        <f t="shared" si="10"/>
        <v>2.0348606114475549E-2</v>
      </c>
      <c r="DB14" s="40">
        <f t="shared" si="10"/>
        <v>2.0043377022758414E-2</v>
      </c>
      <c r="DC14" s="40">
        <f t="shared" si="10"/>
        <v>1.9742726367417036E-2</v>
      </c>
      <c r="DD14" s="40">
        <f t="shared" si="10"/>
        <v>1.9446585471905781E-2</v>
      </c>
      <c r="DE14" s="40">
        <f t="shared" si="10"/>
        <v>1.9154886689827195E-2</v>
      </c>
      <c r="DF14" s="40">
        <f t="shared" si="10"/>
        <v>1.8867563389479786E-2</v>
      </c>
      <c r="DG14" s="40">
        <f t="shared" si="10"/>
        <v>1.858454993863759E-2</v>
      </c>
      <c r="DH14" s="40">
        <f t="shared" si="10"/>
        <v>1.8305781689558025E-2</v>
      </c>
      <c r="DI14" s="40">
        <f t="shared" si="10"/>
        <v>1.8031194964214656E-2</v>
      </c>
      <c r="DJ14" s="40">
        <f t="shared" si="10"/>
        <v>1.7760727039751435E-2</v>
      </c>
      <c r="DK14" s="40">
        <f t="shared" si="10"/>
        <v>1.7494316134155162E-2</v>
      </c>
      <c r="DL14" s="40">
        <f t="shared" si="10"/>
        <v>1.7231901392142833E-2</v>
      </c>
      <c r="DM14" s="40">
        <f t="shared" si="10"/>
        <v>1.697342287126069E-2</v>
      </c>
      <c r="DN14" s="40">
        <f t="shared" si="10"/>
        <v>1.671882152819178E-2</v>
      </c>
      <c r="DO14" s="40">
        <f t="shared" si="10"/>
        <v>1.6468039205268903E-2</v>
      </c>
      <c r="DP14" s="40">
        <f t="shared" si="10"/>
        <v>1.6221018617189869E-2</v>
      </c>
      <c r="DQ14" s="40">
        <f t="shared" si="10"/>
        <v>1.5977703337932022E-2</v>
      </c>
      <c r="DR14" s="40">
        <f t="shared" si="10"/>
        <v>1.5738037787863042E-2</v>
      </c>
      <c r="DS14" s="40">
        <f t="shared" si="10"/>
        <v>1.5501967221045096E-2</v>
      </c>
      <c r="DT14" s="40">
        <f t="shared" si="10"/>
        <v>1.5269437712729419E-2</v>
      </c>
      <c r="DU14" s="40">
        <f t="shared" si="10"/>
        <v>1.5040396147038478E-2</v>
      </c>
      <c r="DV14" s="40">
        <f t="shared" si="10"/>
        <v>1.48147902048329E-2</v>
      </c>
      <c r="DW14" s="40">
        <f t="shared" si="10"/>
        <v>1.4592568351760406E-2</v>
      </c>
      <c r="DX14" s="40">
        <f t="shared" si="10"/>
        <v>1.4373679826484E-2</v>
      </c>
      <c r="DY14" s="40">
        <f t="shared" si="10"/>
        <v>1.4158074629086739E-2</v>
      </c>
      <c r="DZ14" s="40">
        <f t="shared" si="10"/>
        <v>1.3945703509650438E-2</v>
      </c>
      <c r="EA14" s="40">
        <f t="shared" si="10"/>
        <v>1.3736517957005681E-2</v>
      </c>
      <c r="EB14" s="40">
        <f t="shared" si="10"/>
        <v>1.3530470187650596E-2</v>
      </c>
      <c r="EC14" s="40">
        <f t="shared" si="10"/>
        <v>1.3327513134835836E-2</v>
      </c>
      <c r="ED14" s="40">
        <f t="shared" si="10"/>
        <v>1.3127600437813299E-2</v>
      </c>
      <c r="EE14" s="40">
        <f t="shared" si="10"/>
        <v>1.29306864312461E-2</v>
      </c>
      <c r="EF14" s="40">
        <f t="shared" si="10"/>
        <v>1.2736726134777408E-2</v>
      </c>
      <c r="EG14" s="40">
        <f t="shared" si="10"/>
        <v>1.2545675242755747E-2</v>
      </c>
      <c r="EH14" s="40">
        <f t="shared" si="10"/>
        <v>1.2357490114114411E-2</v>
      </c>
      <c r="EI14" s="40">
        <f t="shared" si="10"/>
        <v>1.2172127762402694E-2</v>
      </c>
      <c r="EJ14" s="40">
        <f t="shared" si="10"/>
        <v>1.1989545845966653E-2</v>
      </c>
      <c r="EK14" s="40">
        <f t="shared" si="10"/>
        <v>1.1809702658277153E-2</v>
      </c>
      <c r="EL14" s="40">
        <f t="shared" si="10"/>
        <v>1.1632557118402996E-2</v>
      </c>
      <c r="EM14" s="40">
        <f t="shared" si="10"/>
        <v>1.1458068761626951E-2</v>
      </c>
      <c r="EN14" s="40">
        <f t="shared" si="10"/>
        <v>1.1286197730202546E-2</v>
      </c>
      <c r="EO14" s="40">
        <f t="shared" si="10"/>
        <v>1.1116904764249508E-2</v>
      </c>
      <c r="EP14" s="40">
        <f t="shared" si="10"/>
        <v>1.0950151192785765E-2</v>
      </c>
      <c r="EQ14" s="40">
        <f t="shared" si="11"/>
        <v>1.0785898924893978E-2</v>
      </c>
      <c r="ER14" s="40">
        <f t="shared" si="11"/>
        <v>1.0624110441020568E-2</v>
      </c>
      <c r="ES14" s="40">
        <f t="shared" si="11"/>
        <v>1.0464748784405259E-2</v>
      </c>
      <c r="ET14" s="40">
        <f t="shared" si="11"/>
        <v>1.030777755263918E-2</v>
      </c>
      <c r="EU14" s="40">
        <f t="shared" si="11"/>
        <v>1.0153160889349592E-2</v>
      </c>
      <c r="EV14" s="40">
        <f t="shared" si="11"/>
        <v>1.0000863476009347E-2</v>
      </c>
      <c r="EW14" s="40">
        <f t="shared" si="11"/>
        <v>9.8508505238692062E-3</v>
      </c>
      <c r="EX14" s="40">
        <f t="shared" si="11"/>
        <v>9.7030877660111686E-3</v>
      </c>
      <c r="EY14" s="40">
        <f t="shared" si="11"/>
        <v>9.5575414495210013E-3</v>
      </c>
      <c r="EZ14" s="40">
        <f t="shared" si="11"/>
        <v>9.4141783277781853E-3</v>
      </c>
      <c r="FA14" s="40">
        <f t="shared" si="11"/>
        <v>9.2729656528615124E-3</v>
      </c>
      <c r="FB14" s="40">
        <f t="shared" si="11"/>
        <v>9.1338711680685903E-3</v>
      </c>
      <c r="FC14" s="40">
        <f t="shared" si="11"/>
        <v>8.9968631005475606E-3</v>
      </c>
      <c r="FD14" s="40">
        <f t="shared" si="11"/>
        <v>8.8619101540393479E-3</v>
      </c>
      <c r="FE14" s="40">
        <f t="shared" si="11"/>
        <v>8.7289815017287577E-3</v>
      </c>
      <c r="FF14" s="40">
        <f t="shared" si="11"/>
        <v>8.5980467792028271E-3</v>
      </c>
      <c r="FG14" s="40">
        <f t="shared" si="11"/>
        <v>8.4690760775147853E-3</v>
      </c>
      <c r="FH14" s="40">
        <f t="shared" si="11"/>
        <v>8.3420399363520626E-3</v>
      </c>
      <c r="FI14" s="40">
        <f t="shared" si="11"/>
        <v>8.2169093373067811E-3</v>
      </c>
      <c r="FJ14" s="40">
        <f t="shared" si="11"/>
        <v>8.0936556972471801E-3</v>
      </c>
      <c r="FK14" s="40">
        <f t="shared" si="11"/>
        <v>7.9722508617884724E-3</v>
      </c>
    </row>
    <row r="15" spans="1:167">
      <c r="B15" s="3"/>
      <c r="C15" s="5"/>
      <c r="D15" s="3"/>
      <c r="E15" s="5"/>
      <c r="F15" s="12"/>
      <c r="G15" s="12"/>
      <c r="H15" s="12"/>
      <c r="I15" s="12"/>
      <c r="J15" t="s">
        <v>13</v>
      </c>
      <c r="K15" s="40">
        <f t="shared" si="8"/>
        <v>5.9170303407594105E-2</v>
      </c>
      <c r="L15" s="40">
        <f t="shared" si="8"/>
        <v>5.9170303407594105E-2</v>
      </c>
      <c r="M15" s="40">
        <f t="shared" si="8"/>
        <v>5.9170303407594105E-2</v>
      </c>
      <c r="N15" s="40">
        <f t="shared" si="8"/>
        <v>5.9170303407594105E-2</v>
      </c>
      <c r="O15" s="40">
        <f t="shared" si="8"/>
        <v>5.9170303407594105E-2</v>
      </c>
      <c r="P15" s="40">
        <f>Q15*1/P9</f>
        <v>5.9170303407594105E-2</v>
      </c>
      <c r="Q15" s="41">
        <f>(D22/B22)^(1/12)-1</f>
        <v>5.9170303407594105E-2</v>
      </c>
      <c r="R15" s="40">
        <f>Q15*R9</f>
        <v>5.9170303407594105E-2</v>
      </c>
      <c r="S15" s="40">
        <f t="shared" si="9"/>
        <v>5.9170303407594105E-2</v>
      </c>
      <c r="T15" s="40">
        <f t="shared" si="9"/>
        <v>5.9170303407594105E-2</v>
      </c>
      <c r="U15" s="40">
        <f t="shared" si="9"/>
        <v>5.9170303407594105E-2</v>
      </c>
      <c r="V15" s="40">
        <f t="shared" si="9"/>
        <v>5.9170303407594105E-2</v>
      </c>
      <c r="W15" s="40">
        <f t="shared" si="9"/>
        <v>5.9170303407594105E-2</v>
      </c>
      <c r="X15" s="40">
        <f t="shared" si="9"/>
        <v>5.9170303407594105E-2</v>
      </c>
      <c r="Y15" s="40">
        <f t="shared" si="9"/>
        <v>5.9170303407594105E-2</v>
      </c>
      <c r="Z15" s="40">
        <f t="shared" si="9"/>
        <v>5.9170303407594105E-2</v>
      </c>
      <c r="AA15" s="40">
        <f t="shared" si="9"/>
        <v>5.9170303407594105E-2</v>
      </c>
      <c r="AB15" s="40">
        <f t="shared" si="9"/>
        <v>5.9170303407594105E-2</v>
      </c>
      <c r="AC15" s="40">
        <f t="shared" si="9"/>
        <v>5.9170303407594105E-2</v>
      </c>
      <c r="AD15" s="40">
        <f t="shared" si="9"/>
        <v>5.9170303407594105E-2</v>
      </c>
      <c r="AE15" s="40">
        <f t="shared" si="9"/>
        <v>5.9170303407594105E-2</v>
      </c>
      <c r="AF15" s="40">
        <f t="shared" si="9"/>
        <v>5.9170303407594105E-2</v>
      </c>
      <c r="AG15" s="40">
        <f t="shared" si="9"/>
        <v>5.9170303407594105E-2</v>
      </c>
      <c r="AH15" s="40">
        <f t="shared" si="9"/>
        <v>5.9170303407594105E-2</v>
      </c>
      <c r="AI15" s="40">
        <f t="shared" si="9"/>
        <v>5.9170303407594105E-2</v>
      </c>
      <c r="AJ15" s="40">
        <f t="shared" si="9"/>
        <v>5.9170303407594105E-2</v>
      </c>
      <c r="AK15" s="40">
        <f t="shared" si="9"/>
        <v>5.9170303407594105E-2</v>
      </c>
      <c r="AL15" s="40">
        <f t="shared" si="9"/>
        <v>5.9170303407594105E-2</v>
      </c>
      <c r="AM15" s="40">
        <f t="shared" si="9"/>
        <v>5.9170303407594105E-2</v>
      </c>
      <c r="AN15" s="40">
        <f t="shared" si="9"/>
        <v>5.9170303407594105E-2</v>
      </c>
      <c r="AO15" s="40">
        <f t="shared" si="9"/>
        <v>5.9170303407594105E-2</v>
      </c>
      <c r="AP15" s="40">
        <f t="shared" si="9"/>
        <v>5.9170303407594105E-2</v>
      </c>
      <c r="AQ15" s="40">
        <f t="shared" si="9"/>
        <v>5.9170303407594105E-2</v>
      </c>
      <c r="AR15" s="40">
        <f t="shared" si="9"/>
        <v>5.9170303407594105E-2</v>
      </c>
      <c r="AS15" s="40">
        <f t="shared" si="9"/>
        <v>5.9170303407594105E-2</v>
      </c>
      <c r="AT15" s="40">
        <f t="shared" si="9"/>
        <v>5.9170303407594105E-2</v>
      </c>
      <c r="AU15" s="40">
        <f t="shared" si="9"/>
        <v>5.9170303407594105E-2</v>
      </c>
      <c r="AV15" s="40">
        <f t="shared" si="9"/>
        <v>5.9170303407594105E-2</v>
      </c>
      <c r="AW15" s="40">
        <f t="shared" si="9"/>
        <v>5.9170303407594105E-2</v>
      </c>
      <c r="AX15" s="40">
        <f t="shared" si="9"/>
        <v>5.9170303407594105E-2</v>
      </c>
      <c r="AY15" s="40">
        <f t="shared" si="9"/>
        <v>5.9170303407594105E-2</v>
      </c>
      <c r="AZ15" s="40">
        <f t="shared" si="9"/>
        <v>5.9170303407594105E-2</v>
      </c>
      <c r="BA15" s="40">
        <f t="shared" si="9"/>
        <v>5.9170303407594105E-2</v>
      </c>
      <c r="BB15" s="40">
        <f t="shared" si="9"/>
        <v>5.9170303407594105E-2</v>
      </c>
      <c r="BC15" s="40">
        <f t="shared" si="9"/>
        <v>5.9170303407594105E-2</v>
      </c>
      <c r="BD15" s="40">
        <f t="shared" si="9"/>
        <v>5.9170303407594105E-2</v>
      </c>
      <c r="BE15" s="40">
        <f t="shared" si="9"/>
        <v>5.9170303407594105E-2</v>
      </c>
      <c r="BF15" s="40">
        <f t="shared" si="9"/>
        <v>5.9170303407594105E-2</v>
      </c>
      <c r="BG15" s="40">
        <f t="shared" si="9"/>
        <v>5.9170303407594105E-2</v>
      </c>
      <c r="BH15" s="40">
        <f t="shared" si="9"/>
        <v>5.9170303407594105E-2</v>
      </c>
      <c r="BI15" s="40">
        <f t="shared" si="9"/>
        <v>5.9170303407594105E-2</v>
      </c>
      <c r="BJ15" s="40">
        <f t="shared" si="9"/>
        <v>5.9170303407594105E-2</v>
      </c>
      <c r="BK15" s="40">
        <f t="shared" si="9"/>
        <v>5.9170303407594105E-2</v>
      </c>
      <c r="BL15" s="40">
        <f t="shared" si="9"/>
        <v>5.9170303407594105E-2</v>
      </c>
      <c r="BM15" s="40">
        <f t="shared" si="9"/>
        <v>5.8578600373518162E-2</v>
      </c>
      <c r="BN15" s="40">
        <f t="shared" si="9"/>
        <v>5.7992814369782979E-2</v>
      </c>
      <c r="BO15" s="40">
        <f t="shared" si="9"/>
        <v>5.7412886226085147E-2</v>
      </c>
      <c r="BP15" s="40">
        <f t="shared" si="9"/>
        <v>5.6838757363824294E-2</v>
      </c>
      <c r="BQ15" s="40">
        <f t="shared" si="9"/>
        <v>5.6270369790186049E-2</v>
      </c>
      <c r="BR15" s="40">
        <f t="shared" si="9"/>
        <v>5.570766609228419E-2</v>
      </c>
      <c r="BS15" s="40">
        <f t="shared" si="9"/>
        <v>5.5150589431361349E-2</v>
      </c>
      <c r="BT15" s="40">
        <f t="shared" si="9"/>
        <v>5.4599083537047732E-2</v>
      </c>
      <c r="BU15" s="40">
        <f t="shared" si="9"/>
        <v>5.4053092701677255E-2</v>
      </c>
      <c r="BV15" s="40">
        <f t="shared" si="9"/>
        <v>5.3512561774660482E-2</v>
      </c>
      <c r="BW15" s="40">
        <f t="shared" si="9"/>
        <v>5.2977436156913874E-2</v>
      </c>
      <c r="BX15" s="40">
        <f t="shared" si="9"/>
        <v>5.2447661795344734E-2</v>
      </c>
      <c r="BY15" s="40">
        <f t="shared" si="9"/>
        <v>5.1923185177391286E-2</v>
      </c>
      <c r="BZ15" s="40">
        <f t="shared" si="9"/>
        <v>5.1403953325617376E-2</v>
      </c>
      <c r="CA15" s="40">
        <f t="shared" si="9"/>
        <v>5.0889913792361199E-2</v>
      </c>
      <c r="CB15" s="40">
        <f t="shared" si="9"/>
        <v>5.0381014654437589E-2</v>
      </c>
      <c r="CC15" s="40">
        <f t="shared" si="9"/>
        <v>4.9877204507893215E-2</v>
      </c>
      <c r="CD15" s="40">
        <f t="shared" si="9"/>
        <v>4.937843246281428E-2</v>
      </c>
      <c r="CE15" s="40">
        <f t="shared" si="10"/>
        <v>4.8884648138186139E-2</v>
      </c>
      <c r="CF15" s="40">
        <f t="shared" si="10"/>
        <v>4.839580165680428E-2</v>
      </c>
      <c r="CG15" s="40">
        <f t="shared" si="10"/>
        <v>4.7911843640236235E-2</v>
      </c>
      <c r="CH15" s="40">
        <f t="shared" si="10"/>
        <v>4.7432725203833868E-2</v>
      </c>
      <c r="CI15" s="40">
        <f t="shared" si="10"/>
        <v>4.695839795179553E-2</v>
      </c>
      <c r="CJ15" s="40">
        <f t="shared" si="10"/>
        <v>4.6488813972277575E-2</v>
      </c>
      <c r="CK15" s="40">
        <f t="shared" si="10"/>
        <v>4.6023925832554796E-2</v>
      </c>
      <c r="CL15" s="40">
        <f t="shared" si="10"/>
        <v>4.5563686574229247E-2</v>
      </c>
      <c r="CM15" s="40">
        <f t="shared" si="10"/>
        <v>4.5108049708486954E-2</v>
      </c>
      <c r="CN15" s="40">
        <f t="shared" si="10"/>
        <v>4.4656969211402081E-2</v>
      </c>
      <c r="CO15" s="40">
        <f t="shared" si="10"/>
        <v>4.4210399519288061E-2</v>
      </c>
      <c r="CP15" s="40">
        <f t="shared" si="10"/>
        <v>4.3768295524095183E-2</v>
      </c>
      <c r="CQ15" s="40">
        <f t="shared" si="10"/>
        <v>4.3330612568854232E-2</v>
      </c>
      <c r="CR15" s="40">
        <f t="shared" si="10"/>
        <v>4.2897306443165688E-2</v>
      </c>
      <c r="CS15" s="40">
        <f t="shared" si="10"/>
        <v>4.2468333378734027E-2</v>
      </c>
      <c r="CT15" s="40">
        <f t="shared" si="10"/>
        <v>4.2043650044946687E-2</v>
      </c>
      <c r="CU15" s="40">
        <f t="shared" si="10"/>
        <v>4.1623213544497217E-2</v>
      </c>
      <c r="CV15" s="40">
        <f t="shared" si="10"/>
        <v>4.1206981409052247E-2</v>
      </c>
      <c r="CW15" s="40">
        <f t="shared" si="10"/>
        <v>4.0794911594961722E-2</v>
      </c>
      <c r="CX15" s="40">
        <f t="shared" si="10"/>
        <v>4.0386962479012106E-2</v>
      </c>
      <c r="CY15" s="40">
        <f t="shared" si="10"/>
        <v>3.9983092854221983E-2</v>
      </c>
      <c r="CZ15" s="40">
        <f t="shared" si="10"/>
        <v>3.9583261925679764E-2</v>
      </c>
      <c r="DA15" s="40">
        <f t="shared" si="10"/>
        <v>3.9187429306422966E-2</v>
      </c>
      <c r="DB15" s="40">
        <f t="shared" si="10"/>
        <v>3.8795555013358733E-2</v>
      </c>
      <c r="DC15" s="40">
        <f t="shared" si="10"/>
        <v>3.8407599463225146E-2</v>
      </c>
      <c r="DD15" s="40">
        <f t="shared" si="10"/>
        <v>3.8023523468592897E-2</v>
      </c>
      <c r="DE15" s="40">
        <f t="shared" si="10"/>
        <v>3.7643288233906967E-2</v>
      </c>
      <c r="DF15" s="40">
        <f t="shared" si="10"/>
        <v>3.7266855351567894E-2</v>
      </c>
      <c r="DG15" s="40">
        <f t="shared" si="10"/>
        <v>3.6894186798052217E-2</v>
      </c>
      <c r="DH15" s="40">
        <f t="shared" si="10"/>
        <v>3.6525244930071692E-2</v>
      </c>
      <c r="DI15" s="40">
        <f t="shared" si="10"/>
        <v>3.6159992480770974E-2</v>
      </c>
      <c r="DJ15" s="40">
        <f t="shared" si="10"/>
        <v>3.5798392555963267E-2</v>
      </c>
      <c r="DK15" s="40">
        <f t="shared" si="10"/>
        <v>3.5440408630403632E-2</v>
      </c>
      <c r="DL15" s="40">
        <f t="shared" si="10"/>
        <v>3.5086004544099596E-2</v>
      </c>
      <c r="DM15" s="40">
        <f t="shared" si="10"/>
        <v>3.4735144498658596E-2</v>
      </c>
      <c r="DN15" s="40">
        <f t="shared" si="10"/>
        <v>3.4387793053672011E-2</v>
      </c>
      <c r="DO15" s="40">
        <f t="shared" si="10"/>
        <v>3.4043915123135288E-2</v>
      </c>
      <c r="DP15" s="40">
        <f t="shared" si="10"/>
        <v>3.3703475971903936E-2</v>
      </c>
      <c r="DQ15" s="40">
        <f t="shared" si="10"/>
        <v>3.3366441212184898E-2</v>
      </c>
      <c r="DR15" s="40">
        <f t="shared" si="10"/>
        <v>3.303277680006305E-2</v>
      </c>
      <c r="DS15" s="40">
        <f t="shared" si="10"/>
        <v>3.2702449032062417E-2</v>
      </c>
      <c r="DT15" s="40">
        <f t="shared" si="10"/>
        <v>3.237542454174179E-2</v>
      </c>
      <c r="DU15" s="40">
        <f t="shared" si="10"/>
        <v>3.2051670296324372E-2</v>
      </c>
      <c r="DV15" s="40">
        <f t="shared" si="10"/>
        <v>3.1731153593361129E-2</v>
      </c>
      <c r="DW15" s="40">
        <f t="shared" si="10"/>
        <v>3.1413842057427518E-2</v>
      </c>
      <c r="DX15" s="40">
        <f t="shared" si="10"/>
        <v>3.1099703636853243E-2</v>
      </c>
      <c r="DY15" s="40">
        <f t="shared" si="10"/>
        <v>3.078870660048471E-2</v>
      </c>
      <c r="DZ15" s="40">
        <f t="shared" si="10"/>
        <v>3.0480819534479862E-2</v>
      </c>
      <c r="EA15" s="40">
        <f t="shared" si="10"/>
        <v>3.0176011339135063E-2</v>
      </c>
      <c r="EB15" s="40">
        <f t="shared" si="10"/>
        <v>2.9874251225743713E-2</v>
      </c>
      <c r="EC15" s="40">
        <f t="shared" si="10"/>
        <v>2.9575508713486274E-2</v>
      </c>
      <c r="ED15" s="40">
        <f t="shared" si="10"/>
        <v>2.927975362635141E-2</v>
      </c>
      <c r="EE15" s="40">
        <f t="shared" si="10"/>
        <v>2.8986956090087897E-2</v>
      </c>
      <c r="EF15" s="40">
        <f t="shared" si="10"/>
        <v>2.8697086529187017E-2</v>
      </c>
      <c r="EG15" s="40">
        <f t="shared" si="10"/>
        <v>2.8410115663895147E-2</v>
      </c>
      <c r="EH15" s="40">
        <f t="shared" si="10"/>
        <v>2.8126014507256197E-2</v>
      </c>
      <c r="EI15" s="40">
        <f t="shared" si="10"/>
        <v>2.7844754362183633E-2</v>
      </c>
      <c r="EJ15" s="40">
        <f t="shared" si="10"/>
        <v>2.7566306818561797E-2</v>
      </c>
      <c r="EK15" s="40">
        <f t="shared" si="10"/>
        <v>2.7290643750376178E-2</v>
      </c>
      <c r="EL15" s="40">
        <f t="shared" si="10"/>
        <v>2.7017737312872415E-2</v>
      </c>
      <c r="EM15" s="40">
        <f t="shared" si="10"/>
        <v>2.674755993974369E-2</v>
      </c>
      <c r="EN15" s="40">
        <f t="shared" si="10"/>
        <v>2.6480084340346252E-2</v>
      </c>
      <c r="EO15" s="40">
        <f t="shared" si="10"/>
        <v>2.6215283496942788E-2</v>
      </c>
      <c r="EP15" s="40">
        <f t="shared" si="10"/>
        <v>2.5953130661973359E-2</v>
      </c>
      <c r="EQ15" s="40">
        <f t="shared" si="11"/>
        <v>2.5693599355353626E-2</v>
      </c>
      <c r="ER15" s="40">
        <f t="shared" si="11"/>
        <v>2.5436663361800088E-2</v>
      </c>
      <c r="ES15" s="40">
        <f t="shared" si="11"/>
        <v>2.5182296728182087E-2</v>
      </c>
      <c r="ET15" s="40">
        <f t="shared" si="11"/>
        <v>2.4930473760900268E-2</v>
      </c>
      <c r="EU15" s="40">
        <f t="shared" si="11"/>
        <v>2.4681169023291264E-2</v>
      </c>
      <c r="EV15" s="40">
        <f t="shared" si="11"/>
        <v>2.4434357333058352E-2</v>
      </c>
      <c r="EW15" s="40">
        <f t="shared" si="11"/>
        <v>2.4190013759727767E-2</v>
      </c>
      <c r="EX15" s="40">
        <f t="shared" si="11"/>
        <v>2.394811362213049E-2</v>
      </c>
      <c r="EY15" s="40">
        <f t="shared" si="11"/>
        <v>2.3708632485909185E-2</v>
      </c>
      <c r="EZ15" s="40">
        <f t="shared" si="11"/>
        <v>2.3471546161050093E-2</v>
      </c>
      <c r="FA15" s="40">
        <f t="shared" si="11"/>
        <v>2.3236830699439593E-2</v>
      </c>
      <c r="FB15" s="40">
        <f t="shared" si="11"/>
        <v>2.3004462392445198E-2</v>
      </c>
      <c r="FC15" s="40">
        <f t="shared" si="11"/>
        <v>2.2774417768520745E-2</v>
      </c>
      <c r="FD15" s="40">
        <f t="shared" si="11"/>
        <v>2.2546673590835536E-2</v>
      </c>
      <c r="FE15" s="40">
        <f t="shared" si="11"/>
        <v>2.2321206854927181E-2</v>
      </c>
      <c r="FF15" s="40">
        <f t="shared" si="11"/>
        <v>2.209799478637791E-2</v>
      </c>
      <c r="FG15" s="40">
        <f t="shared" si="11"/>
        <v>2.187701483851413E-2</v>
      </c>
      <c r="FH15" s="40">
        <f t="shared" si="11"/>
        <v>2.1658244690128989E-2</v>
      </c>
      <c r="FI15" s="40">
        <f t="shared" si="11"/>
        <v>2.1441662243227699E-2</v>
      </c>
      <c r="FJ15" s="40">
        <f t="shared" si="11"/>
        <v>2.1227245620795421E-2</v>
      </c>
      <c r="FK15" s="40">
        <f t="shared" si="11"/>
        <v>2.1014973164587468E-2</v>
      </c>
    </row>
    <row r="16" spans="1:167">
      <c r="B16" s="3"/>
      <c r="C16" s="5"/>
      <c r="D16" s="3"/>
      <c r="E16" s="5"/>
      <c r="F16" s="12"/>
      <c r="G16" s="12"/>
      <c r="H16" s="12"/>
      <c r="I16" s="12"/>
      <c r="J16" t="s">
        <v>14</v>
      </c>
      <c r="K16" s="40">
        <f t="shared" si="8"/>
        <v>7.5899196334072716E-2</v>
      </c>
      <c r="L16" s="40">
        <f t="shared" si="8"/>
        <v>7.5899196334072716E-2</v>
      </c>
      <c r="M16" s="40">
        <f t="shared" si="8"/>
        <v>7.5899196334072716E-2</v>
      </c>
      <c r="N16" s="40">
        <f t="shared" si="8"/>
        <v>7.5899196334072716E-2</v>
      </c>
      <c r="O16" s="40">
        <f t="shared" si="8"/>
        <v>7.5899196334072716E-2</v>
      </c>
      <c r="P16" s="40">
        <f>Q16*1/P10</f>
        <v>7.5899196334072716E-2</v>
      </c>
      <c r="Q16" s="41">
        <f>(D23/B23)^(1/12)-1</f>
        <v>7.5899196334072716E-2</v>
      </c>
      <c r="R16" s="40">
        <f>Q16*R10</f>
        <v>7.5899196334072716E-2</v>
      </c>
      <c r="S16" s="40">
        <f t="shared" si="9"/>
        <v>7.5899196334072716E-2</v>
      </c>
      <c r="T16" s="40">
        <f t="shared" si="9"/>
        <v>7.5899196334072716E-2</v>
      </c>
      <c r="U16" s="40">
        <f t="shared" si="9"/>
        <v>7.5899196334072716E-2</v>
      </c>
      <c r="V16" s="40">
        <f t="shared" si="9"/>
        <v>7.5899196334072716E-2</v>
      </c>
      <c r="W16" s="40">
        <f t="shared" si="9"/>
        <v>7.5899196334072716E-2</v>
      </c>
      <c r="X16" s="40">
        <f t="shared" si="9"/>
        <v>7.5899196334072716E-2</v>
      </c>
      <c r="Y16" s="40">
        <f t="shared" si="9"/>
        <v>7.5899196334072716E-2</v>
      </c>
      <c r="Z16" s="40">
        <f t="shared" si="9"/>
        <v>7.5899196334072716E-2</v>
      </c>
      <c r="AA16" s="40">
        <f t="shared" si="9"/>
        <v>7.5899196334072716E-2</v>
      </c>
      <c r="AB16" s="40">
        <f t="shared" si="9"/>
        <v>7.5899196334072716E-2</v>
      </c>
      <c r="AC16" s="40">
        <f t="shared" si="9"/>
        <v>7.5899196334072716E-2</v>
      </c>
      <c r="AD16" s="40">
        <f t="shared" si="9"/>
        <v>7.5899196334072716E-2</v>
      </c>
      <c r="AE16" s="40">
        <f t="shared" si="9"/>
        <v>7.5899196334072716E-2</v>
      </c>
      <c r="AF16" s="40">
        <f t="shared" si="9"/>
        <v>7.5899196334072716E-2</v>
      </c>
      <c r="AG16" s="40">
        <f t="shared" si="9"/>
        <v>7.5899196334072716E-2</v>
      </c>
      <c r="AH16" s="40">
        <f t="shared" si="9"/>
        <v>7.5899196334072716E-2</v>
      </c>
      <c r="AI16" s="40">
        <f t="shared" si="9"/>
        <v>7.5899196334072716E-2</v>
      </c>
      <c r="AJ16" s="40">
        <f t="shared" si="9"/>
        <v>7.5899196334072716E-2</v>
      </c>
      <c r="AK16" s="40">
        <f t="shared" si="9"/>
        <v>7.5899196334072716E-2</v>
      </c>
      <c r="AL16" s="40">
        <f t="shared" si="9"/>
        <v>7.5899196334072716E-2</v>
      </c>
      <c r="AM16" s="40">
        <f t="shared" si="9"/>
        <v>7.5899196334072716E-2</v>
      </c>
      <c r="AN16" s="40">
        <f t="shared" si="9"/>
        <v>7.5899196334072716E-2</v>
      </c>
      <c r="AO16" s="40">
        <f t="shared" si="9"/>
        <v>7.5899196334072716E-2</v>
      </c>
      <c r="AP16" s="40">
        <f t="shared" si="9"/>
        <v>7.5899196334072716E-2</v>
      </c>
      <c r="AQ16" s="40">
        <f t="shared" si="9"/>
        <v>7.5899196334072716E-2</v>
      </c>
      <c r="AR16" s="40">
        <f t="shared" si="9"/>
        <v>7.5899196334072716E-2</v>
      </c>
      <c r="AS16" s="40">
        <f t="shared" si="9"/>
        <v>7.5899196334072716E-2</v>
      </c>
      <c r="AT16" s="40">
        <f t="shared" si="9"/>
        <v>7.5899196334072716E-2</v>
      </c>
      <c r="AU16" s="40">
        <f t="shared" si="9"/>
        <v>7.5899196334072716E-2</v>
      </c>
      <c r="AV16" s="40">
        <f t="shared" si="9"/>
        <v>7.5899196334072716E-2</v>
      </c>
      <c r="AW16" s="40">
        <f t="shared" si="9"/>
        <v>7.5899196334072716E-2</v>
      </c>
      <c r="AX16" s="40">
        <f t="shared" si="9"/>
        <v>7.5899196334072716E-2</v>
      </c>
      <c r="AY16" s="40">
        <f t="shared" si="9"/>
        <v>7.5899196334072716E-2</v>
      </c>
      <c r="AZ16" s="40">
        <f t="shared" si="9"/>
        <v>7.5899196334072716E-2</v>
      </c>
      <c r="BA16" s="40">
        <f t="shared" si="9"/>
        <v>7.5899196334072716E-2</v>
      </c>
      <c r="BB16" s="40">
        <f t="shared" si="9"/>
        <v>7.5899196334072716E-2</v>
      </c>
      <c r="BC16" s="40">
        <f t="shared" si="9"/>
        <v>7.5899196334072716E-2</v>
      </c>
      <c r="BD16" s="40">
        <f t="shared" si="9"/>
        <v>7.5899196334072716E-2</v>
      </c>
      <c r="BE16" s="40">
        <f t="shared" si="9"/>
        <v>7.5899196334072716E-2</v>
      </c>
      <c r="BF16" s="40">
        <f t="shared" si="9"/>
        <v>7.5899196334072716E-2</v>
      </c>
      <c r="BG16" s="40">
        <f t="shared" si="9"/>
        <v>7.5899196334072716E-2</v>
      </c>
      <c r="BH16" s="40">
        <f t="shared" si="9"/>
        <v>7.5899196334072716E-2</v>
      </c>
      <c r="BI16" s="40">
        <f t="shared" si="9"/>
        <v>7.5899196334072716E-2</v>
      </c>
      <c r="BJ16" s="40">
        <f t="shared" si="9"/>
        <v>7.5899196334072716E-2</v>
      </c>
      <c r="BK16" s="40">
        <f t="shared" si="9"/>
        <v>7.5899196334072716E-2</v>
      </c>
      <c r="BL16" s="40">
        <f t="shared" si="9"/>
        <v>7.5899196334072716E-2</v>
      </c>
      <c r="BM16" s="40">
        <f t="shared" si="9"/>
        <v>7.5140204370731989E-2</v>
      </c>
      <c r="BN16" s="40">
        <f t="shared" si="9"/>
        <v>7.4388802327024675E-2</v>
      </c>
      <c r="BO16" s="40">
        <f t="shared" si="9"/>
        <v>7.364491430375443E-2</v>
      </c>
      <c r="BP16" s="40">
        <f t="shared" si="9"/>
        <v>7.290846516071689E-2</v>
      </c>
      <c r="BQ16" s="40">
        <f t="shared" si="9"/>
        <v>7.2179380509109714E-2</v>
      </c>
      <c r="BR16" s="40">
        <f t="shared" si="9"/>
        <v>7.1457586704018611E-2</v>
      </c>
      <c r="BS16" s="40">
        <f t="shared" si="9"/>
        <v>7.0743010836978426E-2</v>
      </c>
      <c r="BT16" s="40">
        <f t="shared" si="9"/>
        <v>7.0035580728608646E-2</v>
      </c>
      <c r="BU16" s="40">
        <f t="shared" si="9"/>
        <v>6.9335224921322561E-2</v>
      </c>
      <c r="BV16" s="40">
        <f t="shared" si="9"/>
        <v>6.8641872672109333E-2</v>
      </c>
      <c r="BW16" s="40">
        <f t="shared" si="9"/>
        <v>6.7955453945388239E-2</v>
      </c>
      <c r="BX16" s="40">
        <f t="shared" si="9"/>
        <v>6.7275899405934356E-2</v>
      </c>
      <c r="BY16" s="40">
        <f t="shared" si="9"/>
        <v>6.6603140411875011E-2</v>
      </c>
      <c r="BZ16" s="40">
        <f t="shared" si="9"/>
        <v>6.5937109007756262E-2</v>
      </c>
      <c r="CA16" s="40">
        <f t="shared" si="9"/>
        <v>6.5277737917678699E-2</v>
      </c>
      <c r="CB16" s="40">
        <f t="shared" si="9"/>
        <v>6.4624960538501905E-2</v>
      </c>
      <c r="CC16" s="40">
        <f t="shared" si="9"/>
        <v>6.3978710933116884E-2</v>
      </c>
      <c r="CD16" s="40">
        <f t="shared" ref="CD16" si="12">CC16*CD10</f>
        <v>6.3338923823785712E-2</v>
      </c>
      <c r="CE16" s="40">
        <f t="shared" si="10"/>
        <v>6.2705534585547854E-2</v>
      </c>
      <c r="CF16" s="40">
        <f t="shared" si="10"/>
        <v>6.2078479239692376E-2</v>
      </c>
      <c r="CG16" s="40">
        <f t="shared" si="10"/>
        <v>6.1457694447295451E-2</v>
      </c>
      <c r="CH16" s="40">
        <f t="shared" si="10"/>
        <v>6.0843117502822494E-2</v>
      </c>
      <c r="CI16" s="40">
        <f t="shared" si="10"/>
        <v>6.0234686327794267E-2</v>
      </c>
      <c r="CJ16" s="40">
        <f t="shared" si="10"/>
        <v>5.9632339464516321E-2</v>
      </c>
      <c r="CK16" s="40">
        <f t="shared" si="10"/>
        <v>5.9036016069871154E-2</v>
      </c>
      <c r="CL16" s="40">
        <f t="shared" si="10"/>
        <v>5.8445655909172445E-2</v>
      </c>
      <c r="CM16" s="40">
        <f t="shared" si="10"/>
        <v>5.7861199350080716E-2</v>
      </c>
      <c r="CN16" s="40">
        <f t="shared" si="10"/>
        <v>5.7282587356579907E-2</v>
      </c>
      <c r="CO16" s="40">
        <f t="shared" si="10"/>
        <v>5.6709761483014105E-2</v>
      </c>
      <c r="CP16" s="40">
        <f t="shared" si="10"/>
        <v>5.6142663868183965E-2</v>
      </c>
      <c r="CQ16" s="40">
        <f t="shared" si="10"/>
        <v>5.5581237229502124E-2</v>
      </c>
      <c r="CR16" s="40">
        <f t="shared" si="10"/>
        <v>5.50254248572071E-2</v>
      </c>
      <c r="CS16" s="40">
        <f t="shared" si="10"/>
        <v>5.4475170608635028E-2</v>
      </c>
      <c r="CT16" s="40">
        <f t="shared" si="10"/>
        <v>5.3930418902548675E-2</v>
      </c>
      <c r="CU16" s="40">
        <f t="shared" si="10"/>
        <v>5.3391114713523188E-2</v>
      </c>
      <c r="CV16" s="40">
        <f t="shared" si="10"/>
        <v>5.2857203566387956E-2</v>
      </c>
      <c r="CW16" s="40">
        <f t="shared" si="10"/>
        <v>5.2328631530724076E-2</v>
      </c>
      <c r="CX16" s="40">
        <f t="shared" si="10"/>
        <v>5.1805345215416833E-2</v>
      </c>
      <c r="CY16" s="40">
        <f t="shared" si="10"/>
        <v>5.1287291763262667E-2</v>
      </c>
      <c r="CZ16" s="40">
        <f t="shared" si="10"/>
        <v>5.077441884563004E-2</v>
      </c>
      <c r="DA16" s="40">
        <f t="shared" si="10"/>
        <v>5.0266674657173736E-2</v>
      </c>
      <c r="DB16" s="40">
        <f t="shared" si="10"/>
        <v>4.9764007910601996E-2</v>
      </c>
      <c r="DC16" s="40">
        <f t="shared" si="10"/>
        <v>4.9266367831495975E-2</v>
      </c>
      <c r="DD16" s="40">
        <f t="shared" si="10"/>
        <v>4.8773704153181018E-2</v>
      </c>
      <c r="DE16" s="40">
        <f t="shared" si="10"/>
        <v>4.828596711164921E-2</v>
      </c>
      <c r="DF16" s="40">
        <f t="shared" si="10"/>
        <v>4.7803107440532719E-2</v>
      </c>
      <c r="DG16" s="40">
        <f t="shared" si="10"/>
        <v>4.7325076366127393E-2</v>
      </c>
      <c r="DH16" s="40">
        <f t="shared" si="10"/>
        <v>4.6851825602466118E-2</v>
      </c>
      <c r="DI16" s="40">
        <f t="shared" si="10"/>
        <v>4.6383307346441457E-2</v>
      </c>
      <c r="DJ16" s="40">
        <f t="shared" si="10"/>
        <v>4.5919474272977046E-2</v>
      </c>
      <c r="DK16" s="40">
        <f t="shared" si="10"/>
        <v>4.5460279530247276E-2</v>
      </c>
      <c r="DL16" s="40">
        <f t="shared" si="10"/>
        <v>4.5005676734944801E-2</v>
      </c>
      <c r="DM16" s="40">
        <f t="shared" si="10"/>
        <v>4.4555619967595356E-2</v>
      </c>
      <c r="DN16" s="40">
        <f t="shared" si="10"/>
        <v>4.41100637679194E-2</v>
      </c>
      <c r="DO16" s="40">
        <f t="shared" si="10"/>
        <v>4.3668963130240206E-2</v>
      </c>
      <c r="DP16" s="40">
        <f t="shared" si="10"/>
        <v>4.3232273498937802E-2</v>
      </c>
      <c r="DQ16" s="40">
        <f t="shared" si="10"/>
        <v>4.2799950763948422E-2</v>
      </c>
      <c r="DR16" s="40">
        <f t="shared" si="10"/>
        <v>4.2371951256308937E-2</v>
      </c>
      <c r="DS16" s="40">
        <f t="shared" si="10"/>
        <v>4.1948231743745845E-2</v>
      </c>
      <c r="DT16" s="40">
        <f t="shared" si="10"/>
        <v>4.1528749426308388E-2</v>
      </c>
      <c r="DU16" s="40">
        <f t="shared" si="10"/>
        <v>4.1113461932045306E-2</v>
      </c>
      <c r="DV16" s="40">
        <f t="shared" si="10"/>
        <v>4.0702327312724849E-2</v>
      </c>
      <c r="DW16" s="40">
        <f t="shared" si="10"/>
        <v>4.02953040395976E-2</v>
      </c>
      <c r="DX16" s="40">
        <f t="shared" si="10"/>
        <v>3.9892350999201624E-2</v>
      </c>
      <c r="DY16" s="40">
        <f t="shared" si="10"/>
        <v>3.9493427489209608E-2</v>
      </c>
      <c r="DZ16" s="40">
        <f t="shared" si="10"/>
        <v>3.9098493214317513E-2</v>
      </c>
      <c r="EA16" s="40">
        <f t="shared" si="10"/>
        <v>3.8707508282174341E-2</v>
      </c>
      <c r="EB16" s="40">
        <f t="shared" si="10"/>
        <v>3.8320433199352598E-2</v>
      </c>
      <c r="EC16" s="40">
        <f t="shared" si="10"/>
        <v>3.793722886735907E-2</v>
      </c>
      <c r="ED16" s="40">
        <f t="shared" si="10"/>
        <v>3.7557856578685482E-2</v>
      </c>
      <c r="EE16" s="40">
        <f t="shared" si="10"/>
        <v>3.7182278012898626E-2</v>
      </c>
      <c r="EF16" s="40">
        <f t="shared" si="10"/>
        <v>3.6810455232769636E-2</v>
      </c>
      <c r="EG16" s="40">
        <f t="shared" si="10"/>
        <v>3.6442350680441937E-2</v>
      </c>
      <c r="EH16" s="40">
        <f t="shared" si="10"/>
        <v>3.6077927173637517E-2</v>
      </c>
      <c r="EI16" s="40">
        <f t="shared" si="10"/>
        <v>3.5717147901901142E-2</v>
      </c>
      <c r="EJ16" s="40">
        <f t="shared" si="10"/>
        <v>3.5359976422882133E-2</v>
      </c>
      <c r="EK16" s="40">
        <f t="shared" si="10"/>
        <v>3.5006376658653311E-2</v>
      </c>
      <c r="EL16" s="40">
        <f t="shared" si="10"/>
        <v>3.4656312892066776E-2</v>
      </c>
      <c r="EM16" s="40">
        <f t="shared" si="10"/>
        <v>3.4309749763146109E-2</v>
      </c>
      <c r="EN16" s="40">
        <f t="shared" si="10"/>
        <v>3.3966652265514645E-2</v>
      </c>
      <c r="EO16" s="40">
        <f t="shared" si="10"/>
        <v>3.3626985742859501E-2</v>
      </c>
      <c r="EP16" s="40">
        <f t="shared" ref="EP16" si="13">EO16*EP10</f>
        <v>3.3290715885430908E-2</v>
      </c>
      <c r="EQ16" s="40">
        <f t="shared" si="11"/>
        <v>3.2957808726576596E-2</v>
      </c>
      <c r="ER16" s="40">
        <f t="shared" si="11"/>
        <v>3.2628230639310828E-2</v>
      </c>
      <c r="ES16" s="40">
        <f t="shared" si="11"/>
        <v>3.2301948332917718E-2</v>
      </c>
      <c r="ET16" s="40">
        <f t="shared" si="11"/>
        <v>3.1978928849588542E-2</v>
      </c>
      <c r="EU16" s="40">
        <f t="shared" si="11"/>
        <v>3.1659139561092654E-2</v>
      </c>
      <c r="EV16" s="40">
        <f t="shared" si="11"/>
        <v>3.134254816548173E-2</v>
      </c>
      <c r="EW16" s="40">
        <f t="shared" si="11"/>
        <v>3.1029122683826911E-2</v>
      </c>
      <c r="EX16" s="40">
        <f t="shared" si="11"/>
        <v>3.0718831456988643E-2</v>
      </c>
      <c r="EY16" s="40">
        <f t="shared" si="11"/>
        <v>3.0411643142418756E-2</v>
      </c>
      <c r="EZ16" s="40">
        <f t="shared" si="11"/>
        <v>3.0107526710994568E-2</v>
      </c>
      <c r="FA16" s="40">
        <f t="shared" si="11"/>
        <v>2.9806451443884621E-2</v>
      </c>
      <c r="FB16" s="40">
        <f t="shared" si="11"/>
        <v>2.9508386929445775E-2</v>
      </c>
      <c r="FC16" s="40">
        <f t="shared" si="11"/>
        <v>2.9213303060151317E-2</v>
      </c>
      <c r="FD16" s="40">
        <f t="shared" si="11"/>
        <v>2.8921170029549803E-2</v>
      </c>
      <c r="FE16" s="40">
        <f t="shared" si="11"/>
        <v>2.8631958329254303E-2</v>
      </c>
      <c r="FF16" s="40">
        <f t="shared" si="11"/>
        <v>2.8345638745961761E-2</v>
      </c>
      <c r="FG16" s="40">
        <f t="shared" si="11"/>
        <v>2.8062182358502143E-2</v>
      </c>
      <c r="FH16" s="40">
        <f t="shared" si="11"/>
        <v>2.7781560534917121E-2</v>
      </c>
      <c r="FI16" s="40">
        <f t="shared" si="11"/>
        <v>2.7503744929567951E-2</v>
      </c>
      <c r="FJ16" s="40">
        <f t="shared" si="11"/>
        <v>2.7228707480272271E-2</v>
      </c>
      <c r="FK16" s="40">
        <f t="shared" si="11"/>
        <v>2.6956420405469549E-2</v>
      </c>
    </row>
    <row r="17" spans="1:167">
      <c r="F17" s="11"/>
      <c r="G17" s="11"/>
      <c r="H17" s="11"/>
      <c r="I17" s="11"/>
      <c r="J17" s="46" t="s">
        <v>29</v>
      </c>
      <c r="K17" s="46"/>
      <c r="L17" s="47">
        <f t="shared" ref="L17:AQ17" si="14">L24/K24-1</f>
        <v>5.6026672540225197E-2</v>
      </c>
      <c r="M17" s="47">
        <f t="shared" si="14"/>
        <v>5.5668328324835592E-2</v>
      </c>
      <c r="N17" s="47">
        <f t="shared" si="14"/>
        <v>5.5318359491496771E-2</v>
      </c>
      <c r="O17" s="47">
        <f t="shared" si="14"/>
        <v>5.4976375233138697E-2</v>
      </c>
      <c r="P17" s="47">
        <f t="shared" si="14"/>
        <v>5.4642015463311155E-2</v>
      </c>
      <c r="Q17" s="47">
        <f t="shared" si="14"/>
        <v>5.431495177126644E-2</v>
      </c>
      <c r="R17" s="47">
        <f t="shared" si="14"/>
        <v>5.3994888148714226E-2</v>
      </c>
      <c r="S17" s="47">
        <f t="shared" si="14"/>
        <v>5.3681561495506402E-2</v>
      </c>
      <c r="T17" s="47">
        <f t="shared" si="14"/>
        <v>5.3374741913005508E-2</v>
      </c>
      <c r="U17" s="47">
        <f t="shared" si="14"/>
        <v>5.3074232795151444E-2</v>
      </c>
      <c r="V17" s="47">
        <f t="shared" si="14"/>
        <v>5.2779870728328238E-2</v>
      </c>
      <c r="W17" s="47">
        <f t="shared" si="14"/>
        <v>5.5908550898479126E-2</v>
      </c>
      <c r="X17" s="47">
        <f t="shared" si="14"/>
        <v>5.2215295439270282E-2</v>
      </c>
      <c r="Y17" s="47">
        <f t="shared" si="14"/>
        <v>5.193794820851072E-2</v>
      </c>
      <c r="Z17" s="47">
        <f t="shared" si="14"/>
        <v>5.1666393103515729E-2</v>
      </c>
      <c r="AA17" s="47">
        <f t="shared" si="14"/>
        <v>5.1400625935143607E-2</v>
      </c>
      <c r="AB17" s="47">
        <f t="shared" si="14"/>
        <v>5.1140671819694283E-2</v>
      </c>
      <c r="AC17" s="47">
        <f t="shared" si="14"/>
        <v>5.0886584093423393E-2</v>
      </c>
      <c r="AD17" s="47">
        <f t="shared" si="14"/>
        <v>5.0638443138615319E-2</v>
      </c>
      <c r="AE17" s="47">
        <f t="shared" si="14"/>
        <v>5.0396355132840798E-2</v>
      </c>
      <c r="AF17" s="47">
        <f t="shared" si="14"/>
        <v>5.0160450732259276E-2</v>
      </c>
      <c r="AG17" s="47">
        <f t="shared" si="14"/>
        <v>4.9930883698992456E-2</v>
      </c>
      <c r="AH17" s="47">
        <f t="shared" si="14"/>
        <v>4.9707829481688837E-2</v>
      </c>
      <c r="AI17" s="47">
        <f t="shared" si="14"/>
        <v>4.9491483757422072E-2</v>
      </c>
      <c r="AJ17" s="47">
        <f t="shared" si="14"/>
        <v>4.9282060942118733E-2</v>
      </c>
      <c r="AK17" s="47">
        <f t="shared" si="14"/>
        <v>4.9079792675703171E-2</v>
      </c>
      <c r="AL17" s="47">
        <f t="shared" si="14"/>
        <v>4.8884926287190211E-2</v>
      </c>
      <c r="AM17" s="47">
        <f t="shared" si="14"/>
        <v>4.8697723244020663E-2</v>
      </c>
      <c r="AN17" s="47">
        <f t="shared" si="14"/>
        <v>4.8518457589046049E-2</v>
      </c>
      <c r="AO17" s="47">
        <f t="shared" si="14"/>
        <v>4.8347414367741148E-2</v>
      </c>
      <c r="AP17" s="47">
        <f t="shared" si="14"/>
        <v>4.8184888047468233E-2</v>
      </c>
      <c r="AQ17" s="47">
        <f t="shared" si="14"/>
        <v>4.8031180929958728E-2</v>
      </c>
      <c r="AR17" s="47">
        <f t="shared" ref="AR17:BW17" si="15">AR24/AQ24-1</f>
        <v>4.788660155759028E-2</v>
      </c>
      <c r="AS17" s="47">
        <f t="shared" si="15"/>
        <v>4.7751463113577808E-2</v>
      </c>
      <c r="AT17" s="47">
        <f t="shared" si="15"/>
        <v>4.7626081815828725E-2</v>
      </c>
      <c r="AU17" s="47">
        <f t="shared" si="15"/>
        <v>4.7510775303962749E-2</v>
      </c>
      <c r="AV17" s="47">
        <f t="shared" si="15"/>
        <v>4.7405861018865236E-2</v>
      </c>
      <c r="AW17" s="47">
        <f t="shared" si="15"/>
        <v>4.7311654574128781E-2</v>
      </c>
      <c r="AX17" s="47">
        <f t="shared" si="15"/>
        <v>4.7228468118851952E-2</v>
      </c>
      <c r="AY17" s="47">
        <f t="shared" si="15"/>
        <v>4.7156608691479418E-2</v>
      </c>
      <c r="AZ17" s="47">
        <f t="shared" si="15"/>
        <v>4.7096376564734532E-2</v>
      </c>
      <c r="BA17" s="47">
        <f t="shared" si="15"/>
        <v>4.7048063582134647E-2</v>
      </c>
      <c r="BB17" s="47">
        <f t="shared" si="15"/>
        <v>4.7011951487184067E-2</v>
      </c>
      <c r="BC17" s="47">
        <f t="shared" si="15"/>
        <v>4.6988310246988574E-2</v>
      </c>
      <c r="BD17" s="47">
        <f t="shared" si="15"/>
        <v>4.6977396372838154E-2</v>
      </c>
      <c r="BE17" s="47">
        <f t="shared" si="15"/>
        <v>4.6979451241152548E-2</v>
      </c>
      <c r="BF17" s="47">
        <f t="shared" si="15"/>
        <v>4.6994699419138142E-2</v>
      </c>
      <c r="BG17" s="47">
        <f t="shared" si="15"/>
        <v>4.7023347000491489E-2</v>
      </c>
      <c r="BH17" s="47">
        <f t="shared" si="15"/>
        <v>4.706557995754701E-2</v>
      </c>
      <c r="BI17" s="47">
        <f t="shared" si="15"/>
        <v>4.7121562517335791E-2</v>
      </c>
      <c r="BJ17" s="47">
        <f t="shared" si="15"/>
        <v>4.7191435570097084E-2</v>
      </c>
      <c r="BK17" s="47">
        <f t="shared" si="15"/>
        <v>4.7275315119869932E-2</v>
      </c>
      <c r="BL17" s="47">
        <f t="shared" si="15"/>
        <v>4.7373290787797062E-2</v>
      </c>
      <c r="BM17" s="47">
        <f t="shared" si="15"/>
        <v>4.7186651319781614E-2</v>
      </c>
      <c r="BN17" s="47">
        <f t="shared" si="15"/>
        <v>4.6999293637741912E-2</v>
      </c>
      <c r="BO17" s="47">
        <f t="shared" si="15"/>
        <v>4.6811144074391464E-2</v>
      </c>
      <c r="BP17" s="47">
        <f t="shared" si="15"/>
        <v>4.6622130848680499E-2</v>
      </c>
      <c r="BQ17" s="47">
        <f t="shared" si="15"/>
        <v>4.6432184337541038E-2</v>
      </c>
      <c r="BR17" s="47">
        <f t="shared" si="15"/>
        <v>4.6241237339537333E-2</v>
      </c>
      <c r="BS17" s="47">
        <f t="shared" si="15"/>
        <v>4.6049225327688958E-2</v>
      </c>
      <c r="BT17" s="47">
        <f t="shared" si="15"/>
        <v>4.5856086689046727E-2</v>
      </c>
      <c r="BU17" s="47">
        <f t="shared" si="15"/>
        <v>4.5661762948930651E-2</v>
      </c>
      <c r="BV17" s="47">
        <f t="shared" si="15"/>
        <v>4.5466198978058259E-2</v>
      </c>
      <c r="BW17" s="47">
        <f t="shared" si="15"/>
        <v>4.5269343181091104E-2</v>
      </c>
      <c r="BX17" s="47">
        <f t="shared" ref="BX17:DC17" si="16">BX24/BW24-1</f>
        <v>4.5071147665432187E-2</v>
      </c>
      <c r="BY17" s="47">
        <f t="shared" si="16"/>
        <v>4.4871568389396765E-2</v>
      </c>
      <c r="BZ17" s="47">
        <f t="shared" si="16"/>
        <v>4.4670565289136599E-2</v>
      </c>
      <c r="CA17" s="47">
        <f t="shared" si="16"/>
        <v>4.4468102383972363E-2</v>
      </c>
      <c r="CB17" s="47">
        <f t="shared" si="16"/>
        <v>4.4264147860011649E-2</v>
      </c>
      <c r="CC17" s="47">
        <f t="shared" si="16"/>
        <v>4.4058674132158027E-2</v>
      </c>
      <c r="CD17" s="47">
        <f t="shared" si="16"/>
        <v>4.38516578848136E-2</v>
      </c>
      <c r="CE17" s="47">
        <f t="shared" si="16"/>
        <v>4.364308009176443E-2</v>
      </c>
      <c r="CF17" s="47">
        <f t="shared" si="16"/>
        <v>4.3432926015889883E-2</v>
      </c>
      <c r="CG17" s="47">
        <f t="shared" si="16"/>
        <v>4.3221185189489919E-2</v>
      </c>
      <c r="CH17" s="47">
        <f t="shared" si="16"/>
        <v>4.3007851376134498E-2</v>
      </c>
      <c r="CI17" s="47">
        <f t="shared" si="16"/>
        <v>4.2792922515055842E-2</v>
      </c>
      <c r="CJ17" s="47">
        <f t="shared" si="16"/>
        <v>4.257640064917334E-2</v>
      </c>
      <c r="CK17" s="47">
        <f t="shared" si="16"/>
        <v>4.235829183792017E-2</v>
      </c>
      <c r="CL17" s="47">
        <f t="shared" si="16"/>
        <v>4.2138606056087102E-2</v>
      </c>
      <c r="CM17" s="47">
        <f t="shared" si="16"/>
        <v>4.1917357079924278E-2</v>
      </c>
      <c r="CN17" s="47">
        <f t="shared" si="16"/>
        <v>4.1694562361778598E-2</v>
      </c>
      <c r="CO17" s="47">
        <f t="shared" si="16"/>
        <v>4.1470242894533049E-2</v>
      </c>
      <c r="CP17" s="47">
        <f t="shared" si="16"/>
        <v>4.1244423067115621E-2</v>
      </c>
      <c r="CQ17" s="47">
        <f t="shared" si="16"/>
        <v>4.1017130512330136E-2</v>
      </c>
      <c r="CR17" s="47">
        <f t="shared" si="16"/>
        <v>4.0788395948229139E-2</v>
      </c>
      <c r="CS17" s="47">
        <f t="shared" si="16"/>
        <v>4.0558253014213674E-2</v>
      </c>
      <c r="CT17" s="47">
        <f t="shared" si="16"/>
        <v>4.0326738103003024E-2</v>
      </c>
      <c r="CU17" s="47">
        <f t="shared" si="16"/>
        <v>4.0093890189564441E-2</v>
      </c>
      <c r="CV17" s="47">
        <f t="shared" si="16"/>
        <v>3.985975065804559E-2</v>
      </c>
      <c r="CW17" s="47">
        <f t="shared" si="16"/>
        <v>3.9624363127678919E-2</v>
      </c>
      <c r="CX17" s="47">
        <f t="shared" si="16"/>
        <v>3.9387773278580118E-2</v>
      </c>
      <c r="CY17" s="47">
        <f t="shared" si="16"/>
        <v>3.9150028678288429E-2</v>
      </c>
      <c r="CZ17" s="47">
        <f t="shared" si="16"/>
        <v>3.891117860983373E-2</v>
      </c>
      <c r="DA17" s="47">
        <f t="shared" si="16"/>
        <v>3.867127390205094E-2</v>
      </c>
      <c r="DB17" s="47">
        <f t="shared" si="16"/>
        <v>3.8430366762786994E-2</v>
      </c>
      <c r="DC17" s="47">
        <f t="shared" si="16"/>
        <v>3.8188510615596805E-2</v>
      </c>
      <c r="DD17" s="47">
        <f t="shared" ref="DD17:EI17" si="17">DD24/DC24-1</f>
        <v>3.7945759940435142E-2</v>
      </c>
      <c r="DE17" s="47">
        <f t="shared" si="17"/>
        <v>3.770217011882071E-2</v>
      </c>
      <c r="DF17" s="47">
        <f t="shared" si="17"/>
        <v>3.7457797283850125E-2</v>
      </c>
      <c r="DG17" s="47">
        <f t="shared" si="17"/>
        <v>3.7212698175420167E-2</v>
      </c>
      <c r="DH17" s="47">
        <f t="shared" si="17"/>
        <v>3.6966930000927878E-2</v>
      </c>
      <c r="DI17" s="47">
        <f t="shared" si="17"/>
        <v>3.6720550301688748E-2</v>
      </c>
      <c r="DJ17" s="47">
        <f t="shared" si="17"/>
        <v>3.6473616825248412E-2</v>
      </c>
      <c r="DK17" s="47">
        <f t="shared" si="17"/>
        <v>3.6226187403731513E-2</v>
      </c>
      <c r="DL17" s="47">
        <f t="shared" si="17"/>
        <v>3.5978319838308792E-2</v>
      </c>
      <c r="DM17" s="47">
        <f t="shared" si="17"/>
        <v>3.5730071789849216E-2</v>
      </c>
      <c r="DN17" s="47">
        <f t="shared" si="17"/>
        <v>3.5481500675757838E-2</v>
      </c>
      <c r="DO17" s="47">
        <f t="shared" si="17"/>
        <v>3.5232663572997813E-2</v>
      </c>
      <c r="DP17" s="47">
        <f t="shared" si="17"/>
        <v>3.4983617127236188E-2</v>
      </c>
      <c r="DQ17" s="47">
        <f t="shared" si="17"/>
        <v>3.4734417468052392E-2</v>
      </c>
      <c r="DR17" s="47">
        <f t="shared" si="17"/>
        <v>3.448512013009597E-2</v>
      </c>
      <c r="DS17" s="47">
        <f t="shared" si="17"/>
        <v>3.4235779980092307E-2</v>
      </c>
      <c r="DT17" s="47">
        <f t="shared" si="17"/>
        <v>3.3986451149543351E-2</v>
      </c>
      <c r="DU17" s="47">
        <f t="shared" si="17"/>
        <v>3.3737186972979005E-2</v>
      </c>
      <c r="DV17" s="47">
        <f t="shared" si="17"/>
        <v>3.3488039931589109E-2</v>
      </c>
      <c r="DW17" s="47">
        <f t="shared" si="17"/>
        <v>3.3239061602058362E-2</v>
      </c>
      <c r="DX17" s="47">
        <f t="shared" si="17"/>
        <v>3.2990302610416355E-2</v>
      </c>
      <c r="DY17" s="47">
        <f t="shared" si="17"/>
        <v>3.2741812590710406E-2</v>
      </c>
      <c r="DZ17" s="47">
        <f t="shared" si="17"/>
        <v>3.2493640148299363E-2</v>
      </c>
      <c r="EA17" s="47">
        <f t="shared" si="17"/>
        <v>3.2245832827563881E-2</v>
      </c>
      <c r="EB17" s="47">
        <f t="shared" si="17"/>
        <v>3.1998437083832876E-2</v>
      </c>
      <c r="EC17" s="47">
        <f t="shared" si="17"/>
        <v>3.1751498259311006E-2</v>
      </c>
      <c r="ED17" s="47">
        <f t="shared" si="17"/>
        <v>3.1505060562811327E-2</v>
      </c>
      <c r="EE17" s="47">
        <f t="shared" si="17"/>
        <v>3.1259167053075743E-2</v>
      </c>
      <c r="EF17" s="47">
        <f t="shared" si="17"/>
        <v>3.10138596254943E-2</v>
      </c>
      <c r="EG17" s="47">
        <f t="shared" si="17"/>
        <v>3.0769179002011038E-2</v>
      </c>
      <c r="EH17" s="47">
        <f t="shared" si="17"/>
        <v>3.0525164724029885E-2</v>
      </c>
      <c r="EI17" s="47">
        <f t="shared" si="17"/>
        <v>3.0281855148126091E-2</v>
      </c>
      <c r="EJ17" s="47">
        <f t="shared" ref="EJ17:FK17" si="18">EJ24/EI24-1</f>
        <v>3.0039287444377116E-2</v>
      </c>
      <c r="EK17" s="47">
        <f t="shared" si="18"/>
        <v>2.9797497597130906E-2</v>
      </c>
      <c r="EL17" s="47">
        <f t="shared" si="18"/>
        <v>2.9556520408043685E-2</v>
      </c>
      <c r="EM17" s="47">
        <f t="shared" si="18"/>
        <v>2.9316389501208073E-2</v>
      </c>
      <c r="EN17" s="47">
        <f t="shared" si="18"/>
        <v>2.9077137330218994E-2</v>
      </c>
      <c r="EO17" s="47">
        <f t="shared" si="18"/>
        <v>2.8838795187016597E-2</v>
      </c>
      <c r="EP17" s="47">
        <f t="shared" si="18"/>
        <v>2.860139321235855E-2</v>
      </c>
      <c r="EQ17" s="47">
        <f t="shared" si="18"/>
        <v>2.8364960407777806E-2</v>
      </c>
      <c r="ER17" s="47">
        <f t="shared" si="18"/>
        <v>2.81295246488944E-2</v>
      </c>
      <c r="ES17" s="47">
        <f t="shared" si="18"/>
        <v>2.7895112699945157E-2</v>
      </c>
      <c r="ET17" s="47">
        <f t="shared" si="18"/>
        <v>2.7661750229417192E-2</v>
      </c>
      <c r="EU17" s="47">
        <f t="shared" si="18"/>
        <v>2.7429461826660395E-2</v>
      </c>
      <c r="EV17" s="47">
        <f t="shared" si="18"/>
        <v>2.7198271019378328E-2</v>
      </c>
      <c r="EW17" s="47">
        <f t="shared" si="18"/>
        <v>2.6968200291885625E-2</v>
      </c>
      <c r="EX17" s="47">
        <f t="shared" si="18"/>
        <v>2.6739271104040618E-2</v>
      </c>
      <c r="EY17" s="47">
        <f t="shared" si="18"/>
        <v>2.6511503910760181E-2</v>
      </c>
      <c r="EZ17" s="47">
        <f t="shared" si="18"/>
        <v>2.6284918182027495E-2</v>
      </c>
      <c r="FA17" s="47">
        <f t="shared" si="18"/>
        <v>2.6059532423321041E-2</v>
      </c>
      <c r="FB17" s="47">
        <f t="shared" si="18"/>
        <v>2.5835364196378219E-2</v>
      </c>
      <c r="FC17" s="47">
        <f t="shared" si="18"/>
        <v>2.5612430140238285E-2</v>
      </c>
      <c r="FD17" s="47">
        <f t="shared" si="18"/>
        <v>2.5390745992481589E-2</v>
      </c>
      <c r="FE17" s="47">
        <f t="shared" si="18"/>
        <v>2.5170326610627347E-2</v>
      </c>
      <c r="FF17" s="47">
        <f t="shared" si="18"/>
        <v>2.4951185993611347E-2</v>
      </c>
      <c r="FG17" s="47">
        <f t="shared" si="18"/>
        <v>2.4733337303312286E-2</v>
      </c>
      <c r="FH17" s="47">
        <f t="shared" si="18"/>
        <v>2.4516792886063676E-2</v>
      </c>
      <c r="FI17" s="47">
        <f t="shared" si="18"/>
        <v>2.4301564294119782E-2</v>
      </c>
      <c r="FJ17" s="47">
        <f t="shared" si="18"/>
        <v>2.4087662307028079E-2</v>
      </c>
      <c r="FK17" s="47">
        <f t="shared" si="18"/>
        <v>2.3875096952875596E-2</v>
      </c>
    </row>
    <row r="18" spans="1:167">
      <c r="F18" s="11"/>
      <c r="G18" s="11"/>
      <c r="H18" s="11"/>
      <c r="I18" s="11"/>
    </row>
    <row r="19" spans="1:167">
      <c r="A19" s="2" t="s">
        <v>7</v>
      </c>
      <c r="C19" s="5"/>
      <c r="D19" s="5"/>
      <c r="E19" s="5"/>
      <c r="F19" s="12"/>
      <c r="G19" s="12"/>
      <c r="H19" s="12" t="s">
        <v>33</v>
      </c>
      <c r="I19" s="12"/>
      <c r="J19" s="2" t="s">
        <v>7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</row>
    <row r="20" spans="1:167">
      <c r="A20" t="s">
        <v>11</v>
      </c>
      <c r="B20" s="3">
        <v>57300</v>
      </c>
      <c r="C20" s="5"/>
      <c r="D20" s="3">
        <v>85500</v>
      </c>
      <c r="E20" s="5"/>
      <c r="F20" s="24">
        <f>D20/B20*D20</f>
        <v>127578.53403141361</v>
      </c>
      <c r="G20" s="24"/>
      <c r="H20" s="24"/>
      <c r="I20" s="24"/>
      <c r="J20" t="s">
        <v>11</v>
      </c>
      <c r="K20" s="50">
        <f>B20</f>
        <v>57300</v>
      </c>
      <c r="L20" s="24">
        <f>K20*(1+L13)</f>
        <v>59449.806882372912</v>
      </c>
      <c r="M20" s="24">
        <f t="shared" ref="M20:BX23" si="19">L20*(1+M13)</f>
        <v>61635.661889556803</v>
      </c>
      <c r="N20" s="24">
        <f t="shared" si="19"/>
        <v>63856.562085588921</v>
      </c>
      <c r="O20" s="24">
        <f t="shared" si="19"/>
        <v>66111.468838724526</v>
      </c>
      <c r="P20" s="24">
        <f t="shared" si="19"/>
        <v>68399.310351354929</v>
      </c>
      <c r="Q20" s="24">
        <f t="shared" si="19"/>
        <v>70718.984210032679</v>
      </c>
      <c r="R20" s="24">
        <f t="shared" si="19"/>
        <v>73069.359945968565</v>
      </c>
      <c r="S20" s="24">
        <f t="shared" si="19"/>
        <v>75449.281596771136</v>
      </c>
      <c r="T20" s="24">
        <f t="shared" si="19"/>
        <v>77857.57026063223</v>
      </c>
      <c r="U20" s="24">
        <f t="shared" si="19"/>
        <v>80293.026634616108</v>
      </c>
      <c r="V20" s="24">
        <f t="shared" si="19"/>
        <v>82754.433529181872</v>
      </c>
      <c r="W20" s="50">
        <f>D20</f>
        <v>85500</v>
      </c>
      <c r="X20" s="24">
        <f t="shared" si="19"/>
        <v>88017.235512138679</v>
      </c>
      <c r="Y20" s="24">
        <f t="shared" si="19"/>
        <v>90556.754912059143</v>
      </c>
      <c r="Z20" s="24">
        <f t="shared" si="19"/>
        <v>93117.290037524159</v>
      </c>
      <c r="AA20" s="24">
        <f t="shared" si="19"/>
        <v>95697.566796751242</v>
      </c>
      <c r="AB20" s="24">
        <f t="shared" si="19"/>
        <v>98296.307409502304</v>
      </c>
      <c r="AC20" s="24">
        <f t="shared" si="19"/>
        <v>100912.23258299443</v>
      </c>
      <c r="AD20" s="24">
        <f t="shared" si="19"/>
        <v>103544.0636187104</v>
      </c>
      <c r="AE20" s="24">
        <f t="shared" si="19"/>
        <v>106190.52444666116</v>
      </c>
      <c r="AF20" s="24">
        <f t="shared" si="19"/>
        <v>108850.34358411405</v>
      </c>
      <c r="AG20" s="24">
        <f t="shared" si="19"/>
        <v>111522.25601624632</v>
      </c>
      <c r="AH20" s="24">
        <f t="shared" si="19"/>
        <v>114205.00499661501</v>
      </c>
      <c r="AI20" s="24">
        <f t="shared" si="19"/>
        <v>116897.34376574623</v>
      </c>
      <c r="AJ20" s="24">
        <f t="shared" si="19"/>
        <v>119598.0371865428</v>
      </c>
      <c r="AK20" s="24">
        <f t="shared" si="19"/>
        <v>122305.86329558428</v>
      </c>
      <c r="AL20" s="24">
        <f t="shared" si="19"/>
        <v>125019.61476974931</v>
      </c>
      <c r="AM20" s="24">
        <f t="shared" si="19"/>
        <v>127738.10030792661</v>
      </c>
      <c r="AN20" s="24">
        <f t="shared" si="19"/>
        <v>130460.14592789482</v>
      </c>
      <c r="AO20" s="24">
        <f t="shared" si="19"/>
        <v>133184.59617874748</v>
      </c>
      <c r="AP20" s="24">
        <f t="shared" si="19"/>
        <v>135910.31526951148</v>
      </c>
      <c r="AQ20" s="24">
        <f t="shared" si="19"/>
        <v>138636.18811486202</v>
      </c>
      <c r="AR20" s="24">
        <f t="shared" si="19"/>
        <v>141361.12129906888</v>
      </c>
      <c r="AS20" s="24">
        <f t="shared" si="19"/>
        <v>144084.04395952221</v>
      </c>
      <c r="AT20" s="24">
        <f t="shared" si="19"/>
        <v>146803.90859137932</v>
      </c>
      <c r="AU20" s="24">
        <f t="shared" si="19"/>
        <v>149519.69177504731</v>
      </c>
      <c r="AV20" s="24">
        <f t="shared" si="19"/>
        <v>152230.39482837368</v>
      </c>
      <c r="AW20" s="24">
        <f t="shared" si="19"/>
        <v>154935.04438555284</v>
      </c>
      <c r="AX20" s="24">
        <f t="shared" si="19"/>
        <v>157632.69290487864</v>
      </c>
      <c r="AY20" s="24">
        <f t="shared" si="19"/>
        <v>160322.41910757622</v>
      </c>
      <c r="AZ20" s="24">
        <f t="shared" si="19"/>
        <v>163003.32835003556</v>
      </c>
      <c r="BA20" s="24">
        <f t="shared" si="19"/>
        <v>165674.55293184143</v>
      </c>
      <c r="BB20" s="24">
        <f t="shared" si="19"/>
        <v>168335.25234205512</v>
      </c>
      <c r="BC20" s="24">
        <f t="shared" si="19"/>
        <v>170984.61344624811</v>
      </c>
      <c r="BD20" s="24">
        <f t="shared" si="19"/>
        <v>173621.85061682176</v>
      </c>
      <c r="BE20" s="24">
        <f t="shared" si="19"/>
        <v>176246.20580916849</v>
      </c>
      <c r="BF20" s="24">
        <f t="shared" si="19"/>
        <v>178856.94858624064</v>
      </c>
      <c r="BG20" s="24">
        <f t="shared" si="19"/>
        <v>181453.37609409381</v>
      </c>
      <c r="BH20" s="24">
        <f t="shared" si="19"/>
        <v>184034.8129909625</v>
      </c>
      <c r="BI20" s="24">
        <f t="shared" si="19"/>
        <v>186600.61133240812</v>
      </c>
      <c r="BJ20" s="24">
        <f t="shared" si="19"/>
        <v>189150.15041505487</v>
      </c>
      <c r="BK20" s="24">
        <f t="shared" si="19"/>
        <v>191682.8365813953</v>
      </c>
      <c r="BL20" s="24">
        <f t="shared" si="19"/>
        <v>194198.1029881094</v>
      </c>
      <c r="BM20" s="24">
        <f t="shared" si="19"/>
        <v>196695.40934029524</v>
      </c>
      <c r="BN20" s="24">
        <f t="shared" si="19"/>
        <v>199174.24159396029</v>
      </c>
      <c r="BO20" s="24">
        <f t="shared" si="19"/>
        <v>201634.11162906644</v>
      </c>
      <c r="BP20" s="24">
        <f t="shared" si="19"/>
        <v>204074.55689536483</v>
      </c>
      <c r="BQ20" s="24">
        <f t="shared" si="19"/>
        <v>206495.14003319308</v>
      </c>
      <c r="BR20" s="24">
        <f t="shared" si="19"/>
        <v>208895.44847134309</v>
      </c>
      <c r="BS20" s="24">
        <f t="shared" si="19"/>
        <v>211275.09400404073</v>
      </c>
      <c r="BT20" s="24">
        <f t="shared" si="19"/>
        <v>213633.71234900787</v>
      </c>
      <c r="BU20" s="24">
        <f t="shared" si="19"/>
        <v>215970.96268850772</v>
      </c>
      <c r="BV20" s="24">
        <f t="shared" si="19"/>
        <v>218286.52719520114</v>
      </c>
      <c r="BW20" s="24">
        <f t="shared" si="19"/>
        <v>220580.11054456906</v>
      </c>
      <c r="BX20" s="24">
        <f t="shared" si="19"/>
        <v>222851.43941558298</v>
      </c>
      <c r="BY20" s="24">
        <f t="shared" ref="BY20:CJ23" si="20">BX20*(1+BY13)</f>
        <v>225100.2619812311</v>
      </c>
      <c r="BZ20" s="24">
        <f t="shared" si="20"/>
        <v>227326.34739043523</v>
      </c>
      <c r="CA20" s="24">
        <f t="shared" si="20"/>
        <v>229529.48524281941</v>
      </c>
      <c r="CB20" s="24">
        <f t="shared" si="20"/>
        <v>231709.48505772001</v>
      </c>
      <c r="CC20" s="24">
        <f t="shared" si="20"/>
        <v>233866.17573875439</v>
      </c>
      <c r="CD20" s="24">
        <f t="shared" si="20"/>
        <v>235999.40503519558</v>
      </c>
      <c r="CE20" s="24">
        <f t="shared" si="20"/>
        <v>238109.03900133024</v>
      </c>
      <c r="CF20" s="24">
        <f t="shared" si="20"/>
        <v>240194.96145491037</v>
      </c>
      <c r="CG20" s="24">
        <f t="shared" si="20"/>
        <v>242257.0734357418</v>
      </c>
      <c r="CH20" s="24">
        <f t="shared" si="20"/>
        <v>244295.29266538809</v>
      </c>
      <c r="CI20" s="24">
        <f t="shared" si="20"/>
        <v>246309.55300890552</v>
      </c>
      <c r="CJ20" s="24">
        <f t="shared" si="20"/>
        <v>248299.80393946354</v>
      </c>
      <c r="CK20" s="24">
        <f t="shared" ref="CK20:EV20" si="21">CJ20*(1+CK13)</f>
        <v>250266.01000664526</v>
      </c>
      <c r="CL20" s="24">
        <f t="shared" si="21"/>
        <v>252208.15030916565</v>
      </c>
      <c r="CM20" s="24">
        <f t="shared" si="21"/>
        <v>254126.21797268902</v>
      </c>
      <c r="CN20" s="24">
        <f t="shared" si="21"/>
        <v>256020.21963337445</v>
      </c>
      <c r="CO20" s="24">
        <f t="shared" si="21"/>
        <v>257890.17492772604</v>
      </c>
      <c r="CP20" s="24">
        <f t="shared" si="21"/>
        <v>259736.1159892749</v>
      </c>
      <c r="CQ20" s="24">
        <f t="shared" si="21"/>
        <v>261558.08695257382</v>
      </c>
      <c r="CR20" s="24">
        <f t="shared" si="21"/>
        <v>263356.1434649381</v>
      </c>
      <c r="CS20" s="24">
        <f t="shared" si="21"/>
        <v>265130.3522063251</v>
      </c>
      <c r="CT20" s="24">
        <f t="shared" si="21"/>
        <v>266880.79041770106</v>
      </c>
      <c r="CU20" s="24">
        <f t="shared" si="21"/>
        <v>268607.54543820699</v>
      </c>
      <c r="CV20" s="24">
        <f t="shared" si="21"/>
        <v>270310.71425139572</v>
      </c>
      <c r="CW20" s="24">
        <f t="shared" si="21"/>
        <v>271990.40304077807</v>
      </c>
      <c r="CX20" s="24">
        <f t="shared" si="21"/>
        <v>273646.72675488226</v>
      </c>
      <c r="CY20" s="24">
        <f t="shared" si="21"/>
        <v>275279.80868199823</v>
      </c>
      <c r="CZ20" s="24">
        <f t="shared" si="21"/>
        <v>276889.7800347489</v>
      </c>
      <c r="DA20" s="24">
        <f t="shared" si="21"/>
        <v>278476.77954460232</v>
      </c>
      <c r="DB20" s="24">
        <f t="shared" si="21"/>
        <v>280040.95306641172</v>
      </c>
      <c r="DC20" s="24">
        <f t="shared" si="21"/>
        <v>281582.45319304545</v>
      </c>
      <c r="DD20" s="24">
        <f t="shared" si="21"/>
        <v>283101.43888014584</v>
      </c>
      <c r="DE20" s="24">
        <f t="shared" si="21"/>
        <v>284598.07508103305</v>
      </c>
      <c r="DF20" s="24">
        <f t="shared" si="21"/>
        <v>286072.53239175136</v>
      </c>
      <c r="DG20" s="24">
        <f t="shared" si="21"/>
        <v>287524.98670623475</v>
      </c>
      <c r="DH20" s="24">
        <f t="shared" si="21"/>
        <v>288955.61888155149</v>
      </c>
      <c r="DI20" s="24">
        <f t="shared" si="21"/>
        <v>290364.61441317189</v>
      </c>
      <c r="DJ20" s="24">
        <f t="shared" si="21"/>
        <v>291752.16312018706</v>
      </c>
      <c r="DK20" s="24">
        <f t="shared" si="21"/>
        <v>293118.45884039369</v>
      </c>
      <c r="DL20" s="24">
        <f t="shared" si="21"/>
        <v>294463.69913514674</v>
      </c>
      <c r="DM20" s="24">
        <f t="shared" si="21"/>
        <v>295788.08500387036</v>
      </c>
      <c r="DN20" s="24">
        <f t="shared" si="21"/>
        <v>297091.82060810673</v>
      </c>
      <c r="DO20" s="24">
        <f t="shared" si="21"/>
        <v>298375.11300497304</v>
      </c>
      <c r="DP20" s="24">
        <f t="shared" si="21"/>
        <v>299638.1718898883</v>
      </c>
      <c r="DQ20" s="24">
        <f t="shared" si="21"/>
        <v>300881.20934842399</v>
      </c>
      <c r="DR20" s="24">
        <f t="shared" si="21"/>
        <v>302104.43961712456</v>
      </c>
      <c r="DS20" s="24">
        <f t="shared" si="21"/>
        <v>303308.07885313994</v>
      </c>
      <c r="DT20" s="24">
        <f t="shared" si="21"/>
        <v>304492.34491250454</v>
      </c>
      <c r="DU20" s="24">
        <f t="shared" si="21"/>
        <v>305657.45713689411</v>
      </c>
      <c r="DV20" s="24">
        <f t="shared" si="21"/>
        <v>306803.63614868693</v>
      </c>
      <c r="DW20" s="24">
        <f t="shared" si="21"/>
        <v>307931.1036541537</v>
      </c>
      <c r="DX20" s="24">
        <f t="shared" si="21"/>
        <v>309040.08225459576</v>
      </c>
      <c r="DY20" s="24">
        <f t="shared" si="21"/>
        <v>310130.79526525171</v>
      </c>
      <c r="DZ20" s="24">
        <f t="shared" si="21"/>
        <v>311203.46654178784</v>
      </c>
      <c r="EA20" s="24">
        <f t="shared" si="21"/>
        <v>312258.32031418954</v>
      </c>
      <c r="EB20" s="24">
        <f t="shared" si="21"/>
        <v>313295.5810278678</v>
      </c>
      <c r="EC20" s="24">
        <f t="shared" si="21"/>
        <v>314315.47319179605</v>
      </c>
      <c r="ED20" s="24">
        <f t="shared" si="21"/>
        <v>315318.22123349144</v>
      </c>
      <c r="EE20" s="24">
        <f t="shared" si="21"/>
        <v>316304.04936065665</v>
      </c>
      <c r="EF20" s="24">
        <f t="shared" si="21"/>
        <v>317273.18142929714</v>
      </c>
      <c r="EG20" s="24">
        <f t="shared" si="21"/>
        <v>318225.84081813187</v>
      </c>
      <c r="EH20" s="24">
        <f t="shared" si="21"/>
        <v>319162.25030911469</v>
      </c>
      <c r="EI20" s="24">
        <f t="shared" si="21"/>
        <v>320082.63197388727</v>
      </c>
      <c r="EJ20" s="24">
        <f t="shared" si="21"/>
        <v>320987.20706598437</v>
      </c>
      <c r="EK20" s="24">
        <f t="shared" si="21"/>
        <v>321876.1959186162</v>
      </c>
      <c r="EL20" s="24">
        <f t="shared" si="21"/>
        <v>322749.8178478526</v>
      </c>
      <c r="EM20" s="24">
        <f t="shared" si="21"/>
        <v>323608.29106103868</v>
      </c>
      <c r="EN20" s="24">
        <f t="shared" si="21"/>
        <v>324451.83257027151</v>
      </c>
      <c r="EO20" s="24">
        <f t="shared" si="21"/>
        <v>325280.65811077261</v>
      </c>
      <c r="EP20" s="24">
        <f t="shared" si="21"/>
        <v>326094.98206399154</v>
      </c>
      <c r="EQ20" s="24">
        <f t="shared" si="21"/>
        <v>326895.01738528075</v>
      </c>
      <c r="ER20" s="24">
        <f t="shared" si="21"/>
        <v>327680.97553598345</v>
      </c>
      <c r="ES20" s="24">
        <f t="shared" si="21"/>
        <v>328453.06641977996</v>
      </c>
      <c r="ET20" s="24">
        <f t="shared" si="21"/>
        <v>329211.49832314096</v>
      </c>
      <c r="EU20" s="24">
        <f t="shared" si="21"/>
        <v>329956.47785973997</v>
      </c>
      <c r="EV20" s="24">
        <f t="shared" si="21"/>
        <v>330688.20991867874</v>
      </c>
      <c r="EW20" s="24">
        <f t="shared" ref="EW20:FK20" si="22">EV20*(1+EW13)</f>
        <v>331406.89761638525</v>
      </c>
      <c r="EX20" s="24">
        <f t="shared" si="22"/>
        <v>332112.74225204467</v>
      </c>
      <c r="EY20" s="24">
        <f t="shared" si="22"/>
        <v>332805.94326642918</v>
      </c>
      <c r="EZ20" s="24">
        <f t="shared" si="22"/>
        <v>333486.69820399373</v>
      </c>
      <c r="FA20" s="24">
        <f t="shared" si="22"/>
        <v>334155.20267811022</v>
      </c>
      <c r="FB20" s="24">
        <f t="shared" si="22"/>
        <v>334811.65033931471</v>
      </c>
      <c r="FC20" s="24">
        <f t="shared" si="22"/>
        <v>335456.23284644558</v>
      </c>
      <c r="FD20" s="24">
        <f t="shared" si="22"/>
        <v>336089.13984055427</v>
      </c>
      <c r="FE20" s="24">
        <f t="shared" si="22"/>
        <v>336710.55892147357</v>
      </c>
      <c r="FF20" s="24">
        <f t="shared" si="22"/>
        <v>337320.67562693119</v>
      </c>
      <c r="FG20" s="24">
        <f t="shared" si="22"/>
        <v>337919.6734140999</v>
      </c>
      <c r="FH20" s="24">
        <f t="shared" si="22"/>
        <v>338507.733643479</v>
      </c>
      <c r="FI20" s="24">
        <f t="shared" si="22"/>
        <v>339085.03556500422</v>
      </c>
      <c r="FJ20" s="24">
        <f t="shared" si="22"/>
        <v>339651.75630628667</v>
      </c>
      <c r="FK20" s="24">
        <f t="shared" si="22"/>
        <v>340208.07086288527</v>
      </c>
    </row>
    <row r="21" spans="1:167">
      <c r="A21" t="s">
        <v>12</v>
      </c>
      <c r="B21" s="3">
        <v>32500</v>
      </c>
      <c r="C21" s="5"/>
      <c r="D21" s="3">
        <v>79100</v>
      </c>
      <c r="E21" s="5"/>
      <c r="F21" s="24">
        <f t="shared" ref="F21:F23" si="23">D21/B21*D21</f>
        <v>192517.23076923078</v>
      </c>
      <c r="G21" s="24"/>
      <c r="H21" s="24"/>
      <c r="I21" s="24"/>
      <c r="J21" t="s">
        <v>12</v>
      </c>
      <c r="K21" s="51">
        <f t="shared" ref="K21:K23" si="24">B21</f>
        <v>32500</v>
      </c>
      <c r="L21" s="24">
        <f t="shared" ref="L21:AA23" si="25">K21*(1+L14)</f>
        <v>35196.799071464484</v>
      </c>
      <c r="M21" s="24">
        <f t="shared" si="25"/>
        <v>38073.56567542236</v>
      </c>
      <c r="N21" s="24">
        <f t="shared" si="25"/>
        <v>41138.782787244592</v>
      </c>
      <c r="O21" s="24">
        <f t="shared" si="25"/>
        <v>44401.093769711755</v>
      </c>
      <c r="P21" s="24">
        <f t="shared" si="25"/>
        <v>47869.291259627425</v>
      </c>
      <c r="Q21" s="24">
        <f t="shared" si="25"/>
        <v>51552.305338108839</v>
      </c>
      <c r="R21" s="24">
        <f t="shared" si="25"/>
        <v>55459.191014126402</v>
      </c>
      <c r="S21" s="24">
        <f t="shared" si="25"/>
        <v>59599.115054229325</v>
      </c>
      <c r="T21" s="24">
        <f t="shared" si="25"/>
        <v>63981.34219458251</v>
      </c>
      <c r="U21" s="24">
        <f t="shared" si="25"/>
        <v>68615.220774430752</v>
      </c>
      <c r="V21" s="24">
        <f t="shared" si="25"/>
        <v>73510.167832883337</v>
      </c>
      <c r="W21" s="51">
        <f t="shared" ref="W21:W23" si="26">D21</f>
        <v>79100</v>
      </c>
      <c r="X21" s="24">
        <f t="shared" si="25"/>
        <v>84574.903622464961</v>
      </c>
      <c r="Y21" s="24">
        <f t="shared" si="25"/>
        <v>90340.944766827466</v>
      </c>
      <c r="Z21" s="24">
        <f t="shared" si="25"/>
        <v>96407.708528904375</v>
      </c>
      <c r="AA21" s="24">
        <f t="shared" si="25"/>
        <v>102784.76770276694</v>
      </c>
      <c r="AB21" s="24">
        <f t="shared" si="19"/>
        <v>109481.66556992773</v>
      </c>
      <c r="AC21" s="24">
        <f t="shared" si="19"/>
        <v>116507.89850112589</v>
      </c>
      <c r="AD21" s="24">
        <f t="shared" si="19"/>
        <v>123872.89842597983</v>
      </c>
      <c r="AE21" s="24">
        <f t="shared" si="19"/>
        <v>131586.01522617784</v>
      </c>
      <c r="AF21" s="24">
        <f t="shared" si="19"/>
        <v>139656.49910799999</v>
      </c>
      <c r="AG21" s="24">
        <f t="shared" si="19"/>
        <v>148093.48300981452</v>
      </c>
      <c r="AH21" s="24">
        <f t="shared" si="19"/>
        <v>156905.96509977395</v>
      </c>
      <c r="AI21" s="24">
        <f t="shared" si="19"/>
        <v>166102.79141825924</v>
      </c>
      <c r="AJ21" s="24">
        <f t="shared" si="19"/>
        <v>175692.6387186927</v>
      </c>
      <c r="AK21" s="24">
        <f t="shared" si="19"/>
        <v>185683.99755917524</v>
      </c>
      <c r="AL21" s="24">
        <f t="shared" si="19"/>
        <v>196085.15569600926</v>
      </c>
      <c r="AM21" s="24">
        <f t="shared" si="19"/>
        <v>206904.18182856269</v>
      </c>
      <c r="AN21" s="24">
        <f t="shared" si="19"/>
        <v>218148.90974312261</v>
      </c>
      <c r="AO21" s="24">
        <f t="shared" si="19"/>
        <v>229826.92290139489</v>
      </c>
      <c r="AP21" s="24">
        <f t="shared" si="19"/>
        <v>241945.53951714694</v>
      </c>
      <c r="AQ21" s="24">
        <f t="shared" si="19"/>
        <v>254511.7981621761</v>
      </c>
      <c r="AR21" s="24">
        <f t="shared" si="19"/>
        <v>267532.44394033618</v>
      </c>
      <c r="AS21" s="24">
        <f t="shared" si="19"/>
        <v>281013.91526578541</v>
      </c>
      <c r="AT21" s="24">
        <f t="shared" si="19"/>
        <v>294962.33127894567</v>
      </c>
      <c r="AU21" s="24">
        <f t="shared" si="19"/>
        <v>309383.47993090493</v>
      </c>
      <c r="AV21" s="24">
        <f t="shared" si="19"/>
        <v>324282.8067641668</v>
      </c>
      <c r="AW21" s="24">
        <f t="shared" si="19"/>
        <v>339665.40441477142</v>
      </c>
      <c r="AX21" s="24">
        <f t="shared" si="19"/>
        <v>355536.00285789516</v>
      </c>
      <c r="AY21" s="24">
        <f t="shared" si="19"/>
        <v>371898.96041610028</v>
      </c>
      <c r="AZ21" s="24">
        <f t="shared" si="19"/>
        <v>388758.25554646325</v>
      </c>
      <c r="BA21" s="24">
        <f t="shared" si="19"/>
        <v>406117.47941987868</v>
      </c>
      <c r="BB21" s="24">
        <f t="shared" si="19"/>
        <v>423979.82930292719</v>
      </c>
      <c r="BC21" s="24">
        <f t="shared" si="19"/>
        <v>442348.10274982348</v>
      </c>
      <c r="BD21" s="24">
        <f t="shared" si="19"/>
        <v>461224.69260913949</v>
      </c>
      <c r="BE21" s="24">
        <f t="shared" si="19"/>
        <v>480611.58284723642</v>
      </c>
      <c r="BF21" s="24">
        <f t="shared" si="19"/>
        <v>500510.34518765128</v>
      </c>
      <c r="BG21" s="24">
        <f t="shared" si="19"/>
        <v>520922.13656307705</v>
      </c>
      <c r="BH21" s="24">
        <f t="shared" si="19"/>
        <v>541847.69737406156</v>
      </c>
      <c r="BI21" s="24">
        <f t="shared" si="19"/>
        <v>563287.35054613429</v>
      </c>
      <c r="BJ21" s="24">
        <f t="shared" si="19"/>
        <v>585241.00137476192</v>
      </c>
      <c r="BK21" s="24">
        <f t="shared" si="19"/>
        <v>607708.13814533944</v>
      </c>
      <c r="BL21" s="24">
        <f t="shared" si="19"/>
        <v>630687.83351334708</v>
      </c>
      <c r="BM21" s="24">
        <f t="shared" si="19"/>
        <v>654178.74662785034</v>
      </c>
      <c r="BN21" s="24">
        <f t="shared" si="19"/>
        <v>678179.12597969547</v>
      </c>
      <c r="BO21" s="24">
        <f t="shared" si="19"/>
        <v>702686.81295405643</v>
      </c>
      <c r="BP21" s="24">
        <f t="shared" si="19"/>
        <v>727699.24606542871</v>
      </c>
      <c r="BQ21" s="24">
        <f t="shared" si="19"/>
        <v>753213.4658517316</v>
      </c>
      <c r="BR21" s="24">
        <f t="shared" si="19"/>
        <v>779226.12040288909</v>
      </c>
      <c r="BS21" s="24">
        <f t="shared" si="19"/>
        <v>805733.47149809648</v>
      </c>
      <c r="BT21" s="24">
        <f t="shared" si="19"/>
        <v>832731.40132494934</v>
      </c>
      <c r="BU21" s="24">
        <f t="shared" si="19"/>
        <v>860215.41975271842</v>
      </c>
      <c r="BV21" s="24">
        <f t="shared" si="19"/>
        <v>888180.67213128519</v>
      </c>
      <c r="BW21" s="24">
        <f t="shared" si="19"/>
        <v>916621.94758661324</v>
      </c>
      <c r="BX21" s="24">
        <f t="shared" si="19"/>
        <v>945533.68778311543</v>
      </c>
      <c r="BY21" s="24">
        <f t="shared" si="20"/>
        <v>974909.99612288305</v>
      </c>
      <c r="BZ21" s="24">
        <f t="shared" si="20"/>
        <v>1004744.647351464</v>
      </c>
      <c r="CA21" s="24">
        <f t="shared" si="20"/>
        <v>1035031.097539713</v>
      </c>
      <c r="CB21" s="24">
        <f t="shared" si="20"/>
        <v>1065762.4944111812</v>
      </c>
      <c r="CC21" s="24">
        <f t="shared" si="20"/>
        <v>1096931.6879845569</v>
      </c>
      <c r="CD21" s="24">
        <f t="shared" si="20"/>
        <v>1128531.2415008151</v>
      </c>
      <c r="CE21" s="24">
        <f t="shared" si="20"/>
        <v>1160553.4426049739</v>
      </c>
      <c r="CF21" s="24">
        <f t="shared" si="20"/>
        <v>1192990.3147526782</v>
      </c>
      <c r="CG21" s="24">
        <f t="shared" si="20"/>
        <v>1225833.6288122444</v>
      </c>
      <c r="CH21" s="24">
        <f t="shared" si="20"/>
        <v>1259074.9148332812</v>
      </c>
      <c r="CI21" s="24">
        <f t="shared" si="20"/>
        <v>1292705.4739535607</v>
      </c>
      <c r="CJ21" s="24">
        <f t="shared" si="20"/>
        <v>1326716.3904164394</v>
      </c>
      <c r="CK21" s="24">
        <f t="shared" ref="CK21:EV21" si="27">CJ21*(1+CK14)</f>
        <v>1361098.5436718035</v>
      </c>
      <c r="CL21" s="24">
        <f t="shared" si="27"/>
        <v>1395842.6205342638</v>
      </c>
      <c r="CM21" s="24">
        <f t="shared" si="27"/>
        <v>1430939.1273730977</v>
      </c>
      <c r="CN21" s="24">
        <f t="shared" si="27"/>
        <v>1466378.402309282</v>
      </c>
      <c r="CO21" s="24">
        <f t="shared" si="27"/>
        <v>1502150.6273958185</v>
      </c>
      <c r="CP21" s="24">
        <f t="shared" si="27"/>
        <v>1538245.8407584641</v>
      </c>
      <c r="CQ21" s="24">
        <f t="shared" si="27"/>
        <v>1574653.9486749095</v>
      </c>
      <c r="CR21" s="24">
        <f t="shared" si="27"/>
        <v>1611364.7375714055</v>
      </c>
      <c r="CS21" s="24">
        <f t="shared" si="27"/>
        <v>1648367.8859168119</v>
      </c>
      <c r="CT21" s="24">
        <f t="shared" si="27"/>
        <v>1685652.9759950386</v>
      </c>
      <c r="CU21" s="24">
        <f t="shared" si="27"/>
        <v>1723209.5055378445</v>
      </c>
      <c r="CV21" s="24">
        <f t="shared" si="27"/>
        <v>1761026.8992009726</v>
      </c>
      <c r="CW21" s="24">
        <f t="shared" si="27"/>
        <v>1799094.5198676134</v>
      </c>
      <c r="CX21" s="24">
        <f t="shared" si="27"/>
        <v>1837401.6797641914</v>
      </c>
      <c r="CY21" s="24">
        <f t="shared" si="27"/>
        <v>1875937.6513744853</v>
      </c>
      <c r="CZ21" s="24">
        <f t="shared" si="27"/>
        <v>1914691.678139088</v>
      </c>
      <c r="DA21" s="24">
        <f t="shared" si="27"/>
        <v>1953652.9849282044</v>
      </c>
      <c r="DB21" s="24">
        <f t="shared" si="27"/>
        <v>1992810.7882767578</v>
      </c>
      <c r="DC21" s="24">
        <f t="shared" si="27"/>
        <v>2032154.3063717424</v>
      </c>
      <c r="DD21" s="24">
        <f t="shared" si="27"/>
        <v>2071672.7687827018</v>
      </c>
      <c r="DE21" s="24">
        <f t="shared" si="27"/>
        <v>2111355.4259271352</v>
      </c>
      <c r="DF21" s="24">
        <f t="shared" si="27"/>
        <v>2151191.5582635375</v>
      </c>
      <c r="DG21" s="24">
        <f t="shared" si="27"/>
        <v>2191170.485205662</v>
      </c>
      <c r="DH21" s="24">
        <f t="shared" si="27"/>
        <v>2231281.5737524396</v>
      </c>
      <c r="DI21" s="24">
        <f t="shared" si="27"/>
        <v>2271514.2468288294</v>
      </c>
      <c r="DJ21" s="24">
        <f t="shared" si="27"/>
        <v>2311857.991333663</v>
      </c>
      <c r="DK21" s="24">
        <f t="shared" si="27"/>
        <v>2352302.3658913272</v>
      </c>
      <c r="DL21" s="24">
        <f t="shared" si="27"/>
        <v>2392837.0083048712</v>
      </c>
      <c r="DM21" s="24">
        <f t="shared" si="27"/>
        <v>2433451.6427088324</v>
      </c>
      <c r="DN21" s="24">
        <f t="shared" si="27"/>
        <v>2474136.0864207661</v>
      </c>
      <c r="DO21" s="24">
        <f t="shared" si="27"/>
        <v>2514880.2564911139</v>
      </c>
      <c r="DP21" s="24">
        <f t="shared" si="27"/>
        <v>2555674.1759516592</v>
      </c>
      <c r="DQ21" s="24">
        <f t="shared" si="27"/>
        <v>2596507.9797634287</v>
      </c>
      <c r="DR21" s="24">
        <f t="shared" si="27"/>
        <v>2637371.9204654335</v>
      </c>
      <c r="DS21" s="24">
        <f t="shared" si="27"/>
        <v>2678256.3735261932</v>
      </c>
      <c r="DT21" s="24">
        <f t="shared" si="27"/>
        <v>2719151.8424004717</v>
      </c>
      <c r="DU21" s="24">
        <f t="shared" si="27"/>
        <v>2760048.9632941242</v>
      </c>
      <c r="DV21" s="24">
        <f t="shared" si="27"/>
        <v>2800938.5096403933</v>
      </c>
      <c r="DW21" s="24">
        <f t="shared" si="27"/>
        <v>2841811.3962913989</v>
      </c>
      <c r="DX21" s="24">
        <f t="shared" si="27"/>
        <v>2882658.683428945</v>
      </c>
      <c r="DY21" s="24">
        <f t="shared" si="27"/>
        <v>2923471.5801991173</v>
      </c>
      <c r="DZ21" s="24">
        <f t="shared" si="27"/>
        <v>2964241.4480754635</v>
      </c>
      <c r="EA21" s="24">
        <f t="shared" si="27"/>
        <v>3004959.8039558525</v>
      </c>
      <c r="EB21" s="24">
        <f t="shared" si="27"/>
        <v>3045618.3229983659</v>
      </c>
      <c r="EC21" s="24">
        <f t="shared" si="27"/>
        <v>3086208.8412018232</v>
      </c>
      <c r="ED21" s="24">
        <f t="shared" si="27"/>
        <v>3126723.3577367677</v>
      </c>
      <c r="EE21" s="24">
        <f t="shared" si="27"/>
        <v>3167154.0370329148</v>
      </c>
      <c r="EF21" s="24">
        <f t="shared" si="27"/>
        <v>3207493.2106292578</v>
      </c>
      <c r="EG21" s="24">
        <f t="shared" si="27"/>
        <v>3247733.3787931562</v>
      </c>
      <c r="EH21" s="24">
        <f t="shared" si="27"/>
        <v>3287867.2119148718</v>
      </c>
      <c r="EI21" s="24">
        <f t="shared" si="27"/>
        <v>3327887.5516841146</v>
      </c>
      <c r="EJ21" s="24">
        <f t="shared" si="27"/>
        <v>3367787.4120552531</v>
      </c>
      <c r="EK21" s="24">
        <f t="shared" si="27"/>
        <v>3407559.9800079139</v>
      </c>
      <c r="EL21" s="24">
        <f t="shared" si="27"/>
        <v>3447198.6161097405</v>
      </c>
      <c r="EM21" s="24">
        <f t="shared" si="27"/>
        <v>3486696.8548881114</v>
      </c>
      <c r="EN21" s="24">
        <f t="shared" si="27"/>
        <v>3526048.4050176539</v>
      </c>
      <c r="EO21" s="24">
        <f t="shared" si="27"/>
        <v>3565247.1493303687</v>
      </c>
      <c r="EP21" s="24">
        <f t="shared" si="27"/>
        <v>3604287.1446551853</v>
      </c>
      <c r="EQ21" s="24">
        <f t="shared" si="27"/>
        <v>3643162.6214937307</v>
      </c>
      <c r="ER21" s="24">
        <f t="shared" si="27"/>
        <v>3681867.9835390779</v>
      </c>
      <c r="ES21" s="24">
        <f t="shared" si="27"/>
        <v>3720397.8070441587</v>
      </c>
      <c r="ET21" s="24">
        <f t="shared" si="27"/>
        <v>3758746.8400464966</v>
      </c>
      <c r="EU21" s="24">
        <f t="shared" si="27"/>
        <v>3796910.0014558234</v>
      </c>
      <c r="EV21" s="24">
        <f t="shared" si="27"/>
        <v>3834882.3800110775</v>
      </c>
      <c r="EW21" s="24">
        <f t="shared" ref="EW21:FK21" si="28">EV21*(1+EW14)</f>
        <v>3872659.2331131864</v>
      </c>
      <c r="EX21" s="24">
        <f t="shared" si="28"/>
        <v>3910235.9855399369</v>
      </c>
      <c r="EY21" s="24">
        <f t="shared" si="28"/>
        <v>3947608.2280491437</v>
      </c>
      <c r="EZ21" s="24">
        <f t="shared" si="28"/>
        <v>3984771.7158762026</v>
      </c>
      <c r="FA21" s="24">
        <f t="shared" si="28"/>
        <v>4021722.3671320169</v>
      </c>
      <c r="FB21" s="24">
        <f t="shared" si="28"/>
        <v>4058456.2611071407</v>
      </c>
      <c r="FC21" s="24">
        <f t="shared" si="28"/>
        <v>4094969.6364878812</v>
      </c>
      <c r="FD21" s="24">
        <f t="shared" si="28"/>
        <v>4131258.8894899557</v>
      </c>
      <c r="FE21" s="24">
        <f t="shared" si="28"/>
        <v>4167320.5719151665</v>
      </c>
      <c r="FF21" s="24">
        <f t="shared" si="28"/>
        <v>4203151.3891364271</v>
      </c>
      <c r="FG21" s="24">
        <f t="shared" si="28"/>
        <v>4238748.1980163353</v>
      </c>
      <c r="FH21" s="24">
        <f t="shared" si="28"/>
        <v>4274108.0047643278</v>
      </c>
      <c r="FI21" s="24">
        <f t="shared" si="28"/>
        <v>4309227.962737333</v>
      </c>
      <c r="FJ21" s="24">
        <f t="shared" si="28"/>
        <v>4344105.3701886786</v>
      </c>
      <c r="FK21" s="24">
        <f t="shared" si="28"/>
        <v>4378737.6679698657</v>
      </c>
    </row>
    <row r="22" spans="1:167">
      <c r="A22" t="s">
        <v>13</v>
      </c>
      <c r="B22" s="3">
        <v>15100</v>
      </c>
      <c r="C22" s="5"/>
      <c r="D22" s="3">
        <v>30100</v>
      </c>
      <c r="E22" s="5"/>
      <c r="F22" s="24">
        <f t="shared" si="23"/>
        <v>60000.662251655631</v>
      </c>
      <c r="G22" s="24"/>
      <c r="H22" s="24"/>
      <c r="I22" s="24"/>
      <c r="J22" t="s">
        <v>13</v>
      </c>
      <c r="K22" s="51">
        <f t="shared" si="24"/>
        <v>15100</v>
      </c>
      <c r="L22" s="24">
        <f t="shared" si="25"/>
        <v>15993.471581454671</v>
      </c>
      <c r="M22" s="24">
        <f t="shared" si="25"/>
        <v>16939.810147470078</v>
      </c>
      <c r="N22" s="24">
        <f t="shared" si="25"/>
        <v>17942.143853562924</v>
      </c>
      <c r="O22" s="24">
        <f t="shared" si="25"/>
        <v>19003.785949160942</v>
      </c>
      <c r="P22" s="24">
        <f t="shared" si="25"/>
        <v>20128.245729665767</v>
      </c>
      <c r="Q22" s="24">
        <f t="shared" si="25"/>
        <v>21319.2401365527</v>
      </c>
      <c r="R22" s="24">
        <f t="shared" si="25"/>
        <v>22580.706043851882</v>
      </c>
      <c r="S22" s="24">
        <f t="shared" si="25"/>
        <v>23916.813271624291</v>
      </c>
      <c r="T22" s="24">
        <f t="shared" si="25"/>
        <v>25331.978369449072</v>
      </c>
      <c r="U22" s="24">
        <f t="shared" si="25"/>
        <v>26830.879215483987</v>
      </c>
      <c r="V22" s="24">
        <f t="shared" si="25"/>
        <v>28418.470479356685</v>
      </c>
      <c r="W22" s="51">
        <f t="shared" si="26"/>
        <v>30100</v>
      </c>
      <c r="X22" s="24">
        <f t="shared" si="25"/>
        <v>31881.026132568582</v>
      </c>
      <c r="Y22" s="24">
        <f t="shared" si="25"/>
        <v>33767.436121778104</v>
      </c>
      <c r="Z22" s="24">
        <f t="shared" si="25"/>
        <v>35765.46556240027</v>
      </c>
      <c r="AA22" s="24">
        <f t="shared" si="25"/>
        <v>37881.719011241352</v>
      </c>
      <c r="AB22" s="24">
        <f t="shared" si="19"/>
        <v>40123.191818737731</v>
      </c>
      <c r="AC22" s="24">
        <f t="shared" si="19"/>
        <v>42497.29325233354</v>
      </c>
      <c r="AD22" s="24">
        <f t="shared" si="19"/>
        <v>45011.870988075614</v>
      </c>
      <c r="AE22" s="24">
        <f t="shared" si="19"/>
        <v>47675.237051383534</v>
      </c>
      <c r="AF22" s="24">
        <f t="shared" si="19"/>
        <v>50496.195292742872</v>
      </c>
      <c r="AG22" s="24">
        <f t="shared" si="19"/>
        <v>53484.070489143596</v>
      </c>
      <c r="AH22" s="24">
        <f t="shared" si="19"/>
        <v>56648.739167459375</v>
      </c>
      <c r="AI22" s="24">
        <f t="shared" si="19"/>
        <v>60000.662251655609</v>
      </c>
      <c r="AJ22" s="24">
        <f t="shared" si="19"/>
        <v>63550.91964174265</v>
      </c>
      <c r="AK22" s="24">
        <f t="shared" si="19"/>
        <v>67311.246838776191</v>
      </c>
      <c r="AL22" s="24">
        <f t="shared" si="19"/>
        <v>71294.073736970036</v>
      </c>
      <c r="AM22" s="24">
        <f t="shared" si="19"/>
        <v>75512.565711149946</v>
      </c>
      <c r="AN22" s="24">
        <f t="shared" si="19"/>
        <v>79980.66713536458</v>
      </c>
      <c r="AO22" s="24">
        <f t="shared" si="19"/>
        <v>84713.147476505896</v>
      </c>
      <c r="AP22" s="24">
        <f t="shared" si="19"/>
        <v>89725.650115303011</v>
      </c>
      <c r="AQ22" s="24">
        <f t="shared" si="19"/>
        <v>95034.744056069118</v>
      </c>
      <c r="AR22" s="24">
        <f t="shared" si="19"/>
        <v>100657.97869612978</v>
      </c>
      <c r="AS22" s="24">
        <f t="shared" si="19"/>
        <v>106613.94183597493</v>
      </c>
      <c r="AT22" s="24">
        <f t="shared" si="19"/>
        <v>112922.32112188915</v>
      </c>
      <c r="AU22" s="24">
        <f t="shared" si="19"/>
        <v>119603.9691241611</v>
      </c>
      <c r="AV22" s="24">
        <f t="shared" si="19"/>
        <v>126680.97226599023</v>
      </c>
      <c r="AW22" s="24">
        <f t="shared" si="19"/>
        <v>134176.7238309379</v>
      </c>
      <c r="AX22" s="24">
        <f t="shared" si="19"/>
        <v>142116.00129025147</v>
      </c>
      <c r="AY22" s="24">
        <f t="shared" si="19"/>
        <v>150525.04820566968</v>
      </c>
      <c r="AZ22" s="24">
        <f t="shared" si="19"/>
        <v>159431.66097844188</v>
      </c>
      <c r="BA22" s="24">
        <f t="shared" si="19"/>
        <v>168865.28073131296</v>
      </c>
      <c r="BB22" s="24">
        <f t="shared" si="19"/>
        <v>178857.09062719331</v>
      </c>
      <c r="BC22" s="24">
        <f t="shared" si="19"/>
        <v>189440.11894620387</v>
      </c>
      <c r="BD22" s="24">
        <f t="shared" si="19"/>
        <v>200649.34826182146</v>
      </c>
      <c r="BE22" s="24">
        <f t="shared" si="19"/>
        <v>212521.83107700944</v>
      </c>
      <c r="BF22" s="24">
        <f t="shared" si="19"/>
        <v>225096.81230257355</v>
      </c>
      <c r="BG22" s="24">
        <f t="shared" si="19"/>
        <v>238415.85898259911</v>
      </c>
      <c r="BH22" s="24">
        <f t="shared" si="19"/>
        <v>252522.99769578167</v>
      </c>
      <c r="BI22" s="24">
        <f t="shared" si="19"/>
        <v>267464.86008683627</v>
      </c>
      <c r="BJ22" s="24">
        <f t="shared" si="19"/>
        <v>283290.83700904407</v>
      </c>
      <c r="BK22" s="24">
        <f t="shared" si="19"/>
        <v>300053.24178746052</v>
      </c>
      <c r="BL22" s="24">
        <f t="shared" si="19"/>
        <v>317807.48314245674</v>
      </c>
      <c r="BM22" s="24">
        <f t="shared" si="19"/>
        <v>336424.20069317234</v>
      </c>
      <c r="BN22" s="24">
        <f t="shared" si="19"/>
        <v>355934.38691347413</v>
      </c>
      <c r="BO22" s="24">
        <f t="shared" si="19"/>
        <v>376369.60737328883</v>
      </c>
      <c r="BP22" s="24">
        <f t="shared" si="19"/>
        <v>397761.98816589703</v>
      </c>
      <c r="BQ22" s="24">
        <f t="shared" si="19"/>
        <v>420144.20232847164</v>
      </c>
      <c r="BR22" s="24">
        <f t="shared" si="19"/>
        <v>443549.4552623952</v>
      </c>
      <c r="BS22" s="24">
        <f t="shared" si="19"/>
        <v>468011.46916207555</v>
      </c>
      <c r="BT22" s="24">
        <f t="shared" si="19"/>
        <v>493564.4664631522</v>
      </c>
      <c r="BU22" s="24">
        <f t="shared" si="19"/>
        <v>520243.1523231389</v>
      </c>
      <c r="BV22" s="24">
        <f t="shared" si="19"/>
        <v>548082.69614967506</v>
      </c>
      <c r="BW22" s="24">
        <f t="shared" si="19"/>
        <v>577118.7121936538</v>
      </c>
      <c r="BX22" s="24">
        <f t="shared" si="19"/>
        <v>607387.23922655138</v>
      </c>
      <c r="BY22" s="24">
        <f t="shared" si="20"/>
        <v>638924.7193232961</v>
      </c>
      <c r="BZ22" s="24">
        <f t="shared" si="20"/>
        <v>671767.97577397397</v>
      </c>
      <c r="CA22" s="24">
        <f t="shared" si="20"/>
        <v>705954.19014958059</v>
      </c>
      <c r="CB22" s="24">
        <f t="shared" si="20"/>
        <v>741520.87854886835</v>
      </c>
      <c r="CC22" s="24">
        <f t="shared" si="20"/>
        <v>778505.86705512297</v>
      </c>
      <c r="CD22" s="24">
        <f t="shared" si="20"/>
        <v>816947.26643340907</v>
      </c>
      <c r="CE22" s="24">
        <f t="shared" si="20"/>
        <v>856883.44610045932</v>
      </c>
      <c r="CF22" s="24">
        <f t="shared" si="20"/>
        <v>898353.0074009361</v>
      </c>
      <c r="CG22" s="24">
        <f t="shared" si="20"/>
        <v>941394.75622526568</v>
      </c>
      <c r="CH22" s="24">
        <f t="shared" si="20"/>
        <v>986047.67500562884</v>
      </c>
      <c r="CI22" s="24">
        <f t="shared" si="20"/>
        <v>1032350.8941279859</v>
      </c>
      <c r="CJ22" s="24">
        <f t="shared" si="20"/>
        <v>1080343.6627992163</v>
      </c>
      <c r="CK22" s="24">
        <f t="shared" ref="CK22:EV22" si="29">CJ22*(1+CK15)</f>
        <v>1130065.3194095581</v>
      </c>
      <c r="CL22" s="24">
        <f t="shared" si="29"/>
        <v>1181555.2614315415</v>
      </c>
      <c r="CM22" s="24">
        <f t="shared" si="29"/>
        <v>1234852.9148975199</v>
      </c>
      <c r="CN22" s="24">
        <f t="shared" si="29"/>
        <v>1289997.7034987085</v>
      </c>
      <c r="CO22" s="24">
        <f t="shared" si="29"/>
        <v>1347029.0173493505</v>
      </c>
      <c r="CP22" s="24">
        <f t="shared" si="29"/>
        <v>1405986.1814602285</v>
      </c>
      <c r="CQ22" s="24">
        <f t="shared" si="29"/>
        <v>1466908.4239662443</v>
      </c>
      <c r="CR22" s="24">
        <f t="shared" si="29"/>
        <v>1529834.8441531856</v>
      </c>
      <c r="CS22" s="24">
        <f t="shared" si="29"/>
        <v>1594804.3803290869</v>
      </c>
      <c r="CT22" s="24">
        <f t="shared" si="29"/>
        <v>1661855.777585791</v>
      </c>
      <c r="CU22" s="24">
        <f t="shared" si="29"/>
        <v>1731027.5554964007</v>
      </c>
      <c r="CV22" s="24">
        <f t="shared" si="29"/>
        <v>1802357.9757942981</v>
      </c>
      <c r="CW22" s="24">
        <f t="shared" si="29"/>
        <v>1875885.0100793007</v>
      </c>
      <c r="CX22" s="24">
        <f t="shared" si="29"/>
        <v>1951646.3075963147</v>
      </c>
      <c r="CY22" s="24">
        <f t="shared" si="29"/>
        <v>2029679.1631315376</v>
      </c>
      <c r="CZ22" s="24">
        <f t="shared" si="29"/>
        <v>2110020.4850708679</v>
      </c>
      <c r="DA22" s="24">
        <f t="shared" si="29"/>
        <v>2192706.7636646866</v>
      </c>
      <c r="DB22" s="24">
        <f t="shared" si="29"/>
        <v>2277774.0395426038</v>
      </c>
      <c r="DC22" s="24">
        <f t="shared" si="29"/>
        <v>2365257.8725210885</v>
      </c>
      <c r="DD22" s="24">
        <f t="shared" si="29"/>
        <v>2455193.3107461683</v>
      </c>
      <c r="DE22" s="24">
        <f t="shared" si="29"/>
        <v>2547614.8602125468</v>
      </c>
      <c r="DF22" s="24">
        <f t="shared" si="29"/>
        <v>2642556.4546995922</v>
      </c>
      <c r="DG22" s="24">
        <f t="shared" si="29"/>
        <v>2740051.4261636771</v>
      </c>
      <c r="DH22" s="24">
        <f t="shared" si="29"/>
        <v>2840132.4756252975</v>
      </c>
      <c r="DI22" s="24">
        <f t="shared" si="29"/>
        <v>2942831.6445883019</v>
      </c>
      <c r="DJ22" s="24">
        <f t="shared" si="29"/>
        <v>3048180.2870273851</v>
      </c>
      <c r="DK22" s="24">
        <f t="shared" si="29"/>
        <v>3156209.0419787769</v>
      </c>
      <c r="DL22" s="24">
        <f t="shared" si="29"/>
        <v>3266947.8067677724</v>
      </c>
      <c r="DM22" s="24">
        <f t="shared" si="29"/>
        <v>3380425.7109054266</v>
      </c>
      <c r="DN22" s="24">
        <f t="shared" si="29"/>
        <v>3496671.0906853545</v>
      </c>
      <c r="DO22" s="24">
        <f t="shared" si="29"/>
        <v>3615711.4645101679</v>
      </c>
      <c r="DP22" s="24">
        <f t="shared" si="29"/>
        <v>3737573.5089756241</v>
      </c>
      <c r="DQ22" s="24">
        <f t="shared" si="29"/>
        <v>3862283.0357390787</v>
      </c>
      <c r="DR22" s="24">
        <f t="shared" si="29"/>
        <v>3989864.969197318</v>
      </c>
      <c r="DS22" s="24">
        <f t="shared" si="29"/>
        <v>4120343.3249973045</v>
      </c>
      <c r="DT22" s="24">
        <f t="shared" si="29"/>
        <v>4253741.189401824</v>
      </c>
      <c r="DU22" s="24">
        <f t="shared" si="29"/>
        <v>4390080.6995304255</v>
      </c>
      <c r="DV22" s="24">
        <f t="shared" si="29"/>
        <v>4529383.0244944757</v>
      </c>
      <c r="DW22" s="24">
        <f t="shared" si="29"/>
        <v>4671668.3474435387</v>
      </c>
      <c r="DX22" s="24">
        <f t="shared" si="29"/>
        <v>4816955.8485387005</v>
      </c>
      <c r="DY22" s="24">
        <f t="shared" si="29"/>
        <v>4965263.6888668472</v>
      </c>
      <c r="DZ22" s="24">
        <f t="shared" si="29"/>
        <v>5116608.9953083033</v>
      </c>
      <c r="EA22" s="24">
        <f t="shared" si="29"/>
        <v>5271007.8463686472</v>
      </c>
      <c r="EB22" s="24">
        <f t="shared" si="29"/>
        <v>5428475.2589839306</v>
      </c>
      <c r="EC22" s="24">
        <f t="shared" si="29"/>
        <v>5589025.1763069546</v>
      </c>
      <c r="ED22" s="24">
        <f t="shared" si="29"/>
        <v>5752670.4564806977</v>
      </c>
      <c r="EE22" s="24">
        <f t="shared" si="29"/>
        <v>5919422.8624034496</v>
      </c>
      <c r="EF22" s="24">
        <f t="shared" si="29"/>
        <v>6089293.0524886902</v>
      </c>
      <c r="EG22" s="24">
        <f t="shared" si="29"/>
        <v>6262290.5724212471</v>
      </c>
      <c r="EH22" s="24">
        <f t="shared" si="29"/>
        <v>6438423.8479098203</v>
      </c>
      <c r="EI22" s="24">
        <f t="shared" si="29"/>
        <v>6617700.178434494</v>
      </c>
      <c r="EJ22" s="24">
        <f t="shared" si="29"/>
        <v>6800125.7319864705</v>
      </c>
      <c r="EK22" s="24">
        <f t="shared" si="29"/>
        <v>6985705.5407958794</v>
      </c>
      <c r="EL22" s="24">
        <f t="shared" si="29"/>
        <v>7174443.4980421793</v>
      </c>
      <c r="EM22" s="24">
        <f t="shared" si="29"/>
        <v>7366342.3555403678</v>
      </c>
      <c r="EN22" s="24">
        <f t="shared" si="29"/>
        <v>7561403.7223949423</v>
      </c>
      <c r="EO22" s="24">
        <f t="shared" si="29"/>
        <v>7759628.0646123635</v>
      </c>
      <c r="EP22" s="24">
        <f t="shared" si="29"/>
        <v>7961014.7056615632</v>
      </c>
      <c r="EQ22" s="24">
        <f t="shared" si="29"/>
        <v>8165561.827970909</v>
      </c>
      <c r="ER22" s="24">
        <f t="shared" si="29"/>
        <v>8373266.4753489709</v>
      </c>
      <c r="ES22" s="24">
        <f t="shared" si="29"/>
        <v>8584124.5563153476</v>
      </c>
      <c r="ET22" s="24">
        <f t="shared" si="29"/>
        <v>8798130.8483268656</v>
      </c>
      <c r="EU22" s="24">
        <f t="shared" si="29"/>
        <v>9015279.0028834548</v>
      </c>
      <c r="EV22" s="24">
        <f t="shared" si="29"/>
        <v>9235561.551497126</v>
      </c>
      <c r="EW22" s="24">
        <f t="shared" ref="EW22:FK22" si="30">EV22*(1+EW15)</f>
        <v>9458969.912506653</v>
      </c>
      <c r="EX22" s="24">
        <f t="shared" si="30"/>
        <v>9685494.3987196758</v>
      </c>
      <c r="EY22" s="24">
        <f t="shared" si="30"/>
        <v>9915124.2258632537</v>
      </c>
      <c r="EZ22" s="24">
        <f t="shared" si="30"/>
        <v>10147847.521823149</v>
      </c>
      <c r="FA22" s="24">
        <f t="shared" si="30"/>
        <v>10383651.33665148</v>
      </c>
      <c r="FB22" s="24">
        <f t="shared" si="30"/>
        <v>10622521.653321743</v>
      </c>
      <c r="FC22" s="24">
        <f t="shared" si="30"/>
        <v>10864443.39920965</v>
      </c>
      <c r="FD22" s="24">
        <f t="shared" si="30"/>
        <v>11109400.458277738</v>
      </c>
      <c r="FE22" s="24">
        <f t="shared" si="30"/>
        <v>11357375.683941178</v>
      </c>
      <c r="FF22" s="24">
        <f t="shared" si="30"/>
        <v>11608350.912591847</v>
      </c>
      <c r="FG22" s="24">
        <f t="shared" si="30"/>
        <v>11862306.977757297</v>
      </c>
      <c r="FH22" s="24">
        <f t="shared" si="30"/>
        <v>12119223.724870989</v>
      </c>
      <c r="FI22" s="24">
        <f t="shared" si="30"/>
        <v>12379080.026629783</v>
      </c>
      <c r="FJ22" s="24">
        <f t="shared" si="30"/>
        <v>12641853.798914535</v>
      </c>
      <c r="FK22" s="24">
        <f t="shared" si="30"/>
        <v>12907522.017249363</v>
      </c>
    </row>
    <row r="23" spans="1:167">
      <c r="A23" t="s">
        <v>14</v>
      </c>
      <c r="B23" s="3">
        <v>6900</v>
      </c>
      <c r="C23" s="5"/>
      <c r="D23" s="3">
        <v>16600</v>
      </c>
      <c r="E23" s="5"/>
      <c r="F23" s="24">
        <f t="shared" si="23"/>
        <v>39936.231884057968</v>
      </c>
      <c r="G23" s="24"/>
      <c r="H23" s="24"/>
      <c r="I23" s="24"/>
      <c r="J23" t="s">
        <v>14</v>
      </c>
      <c r="K23" s="52">
        <f t="shared" si="24"/>
        <v>6900</v>
      </c>
      <c r="L23" s="24">
        <f t="shared" si="25"/>
        <v>7423.7044547051019</v>
      </c>
      <c r="M23" s="24">
        <f t="shared" si="19"/>
        <v>7987.1576566388949</v>
      </c>
      <c r="N23" s="24">
        <f t="shared" si="19"/>
        <v>8593.3765037713219</v>
      </c>
      <c r="O23" s="24">
        <f t="shared" si="19"/>
        <v>9245.6068742036696</v>
      </c>
      <c r="P23" s="24">
        <f t="shared" si="19"/>
        <v>9947.3410055765071</v>
      </c>
      <c r="Q23" s="24">
        <f t="shared" si="19"/>
        <v>10702.33619356073</v>
      </c>
      <c r="R23" s="24">
        <f t="shared" si="19"/>
        <v>11514.634909549048</v>
      </c>
      <c r="S23" s="24">
        <f t="shared" si="19"/>
        <v>12388.586445264078</v>
      </c>
      <c r="T23" s="24">
        <f t="shared" si="19"/>
        <v>13328.870200174808</v>
      </c>
      <c r="U23" s="24">
        <f t="shared" si="19"/>
        <v>14340.520736409248</v>
      </c>
      <c r="V23" s="24">
        <f t="shared" si="19"/>
        <v>15428.954735314814</v>
      </c>
      <c r="W23" s="52">
        <f t="shared" si="26"/>
        <v>16600</v>
      </c>
      <c r="X23" s="24">
        <f t="shared" si="19"/>
        <v>17859.926659145607</v>
      </c>
      <c r="Y23" s="24">
        <f t="shared" si="19"/>
        <v>19215.480739160237</v>
      </c>
      <c r="Z23" s="24">
        <f t="shared" si="19"/>
        <v>20673.920284435353</v>
      </c>
      <c r="AA23" s="24">
        <f t="shared" si="19"/>
        <v>22243.054219098682</v>
      </c>
      <c r="AB23" s="24">
        <f t="shared" si="19"/>
        <v>23931.284158343478</v>
      </c>
      <c r="AC23" s="24">
        <f t="shared" si="19"/>
        <v>25747.649393204076</v>
      </c>
      <c r="AD23" s="24">
        <f t="shared" si="19"/>
        <v>27701.875289639742</v>
      </c>
      <c r="AE23" s="24">
        <f t="shared" si="19"/>
        <v>29804.425361070105</v>
      </c>
      <c r="AF23" s="24">
        <f t="shared" si="19"/>
        <v>32066.557293174181</v>
      </c>
      <c r="AG23" s="24">
        <f t="shared" si="19"/>
        <v>34500.383220926597</v>
      </c>
      <c r="AH23" s="24">
        <f t="shared" si="19"/>
        <v>37118.934580612455</v>
      </c>
      <c r="AI23" s="24">
        <f t="shared" si="19"/>
        <v>39936.231884057961</v>
      </c>
      <c r="AJ23" s="24">
        <f t="shared" si="19"/>
        <v>42967.359788669128</v>
      </c>
      <c r="AK23" s="24">
        <f t="shared" si="19"/>
        <v>46228.547865226064</v>
      </c>
      <c r="AL23" s="24">
        <f t="shared" si="19"/>
        <v>49737.257495887934</v>
      </c>
      <c r="AM23" s="24">
        <f t="shared" si="19"/>
        <v>53512.275367686663</v>
      </c>
      <c r="AN23" s="24">
        <f t="shared" si="19"/>
        <v>57573.814062101679</v>
      </c>
      <c r="AO23" s="24">
        <f t="shared" si="19"/>
        <v>61943.62027930253</v>
      </c>
      <c r="AP23" s="24">
        <f t="shared" si="19"/>
        <v>66645.091276524559</v>
      </c>
      <c r="AQ23" s="24">
        <f t="shared" si="19"/>
        <v>71703.40014402369</v>
      </c>
      <c r="AR23" s="24">
        <f t="shared" si="19"/>
        <v>77145.63058937552</v>
      </c>
      <c r="AS23" s="24">
        <f t="shared" si="19"/>
        <v>83000.921951794371</v>
      </c>
      <c r="AT23" s="24">
        <f t="shared" si="19"/>
        <v>89300.625222922652</v>
      </c>
      <c r="AU23" s="24">
        <f t="shared" si="19"/>
        <v>96078.4709094727</v>
      </c>
      <c r="AV23" s="24">
        <f t="shared" si="19"/>
        <v>103370.74963650826</v>
      </c>
      <c r="AW23" s="24">
        <f t="shared" si="19"/>
        <v>111216.50645836988</v>
      </c>
      <c r="AX23" s="24">
        <f t="shared" si="19"/>
        <v>119657.74991764336</v>
      </c>
      <c r="AY23" s="24">
        <f t="shared" si="19"/>
        <v>128739.67697153596</v>
      </c>
      <c r="AZ23" s="24">
        <f t="shared" si="19"/>
        <v>138510.91498998366</v>
      </c>
      <c r="BA23" s="24">
        <f t="shared" si="19"/>
        <v>149023.78212122049</v>
      </c>
      <c r="BB23" s="24">
        <f t="shared" si="19"/>
        <v>160334.56741888507</v>
      </c>
      <c r="BC23" s="24">
        <f t="shared" si="19"/>
        <v>172503.83223054965</v>
      </c>
      <c r="BD23" s="24">
        <f t="shared" si="19"/>
        <v>185596.73446139609</v>
      </c>
      <c r="BE23" s="24">
        <f t="shared" si="19"/>
        <v>199683.37744924435</v>
      </c>
      <c r="BF23" s="24">
        <f t="shared" si="19"/>
        <v>214839.18531891529</v>
      </c>
      <c r="BG23" s="24">
        <f t="shared" si="19"/>
        <v>231145.30682568788</v>
      </c>
      <c r="BH23" s="24">
        <f t="shared" si="19"/>
        <v>248689.04985015024</v>
      </c>
      <c r="BI23" s="24">
        <f t="shared" si="19"/>
        <v>267564.34887086082</v>
      </c>
      <c r="BJ23" s="24">
        <f t="shared" si="19"/>
        <v>287872.26791780861</v>
      </c>
      <c r="BK23" s="24">
        <f t="shared" si="19"/>
        <v>309721.54169963714</v>
      </c>
      <c r="BL23" s="24">
        <f t="shared" si="19"/>
        <v>333229.15780198958</v>
      </c>
      <c r="BM23" s="24">
        <f t="shared" si="19"/>
        <v>358268.06482151803</v>
      </c>
      <c r="BN23" s="24">
        <f t="shared" si="19"/>
        <v>384919.19707561162</v>
      </c>
      <c r="BO23" s="24">
        <f t="shared" si="19"/>
        <v>413266.53835811507</v>
      </c>
      <c r="BP23" s="24">
        <f t="shared" si="19"/>
        <v>443397.16737208772</v>
      </c>
      <c r="BQ23" s="24">
        <f t="shared" si="19"/>
        <v>475401.30023249908</v>
      </c>
      <c r="BR23" s="24">
        <f t="shared" si="19"/>
        <v>509372.32986306603</v>
      </c>
      <c r="BS23" s="24">
        <f t="shared" si="19"/>
        <v>545406.86211462587</v>
      </c>
      <c r="BT23" s="24">
        <f t="shared" si="19"/>
        <v>583604.74843619182</v>
      </c>
      <c r="BU23" s="24">
        <f t="shared" si="19"/>
        <v>624069.11493416713</v>
      </c>
      <c r="BV23" s="24">
        <f t="shared" si="19"/>
        <v>666906.38766007428</v>
      </c>
      <c r="BW23" s="24">
        <f t="shared" si="19"/>
        <v>712226.31397259363</v>
      </c>
      <c r="BX23" s="24">
        <f t="shared" si="19"/>
        <v>760141.97982567328</v>
      </c>
      <c r="BY23" s="24">
        <f t="shared" si="20"/>
        <v>810769.82284096326</v>
      </c>
      <c r="BZ23" s="24">
        <f t="shared" si="20"/>
        <v>864229.64102982706</v>
      </c>
      <c r="CA23" s="24">
        <f t="shared" si="20"/>
        <v>920644.5970376617</v>
      </c>
      <c r="CB23" s="24">
        <f t="shared" si="20"/>
        <v>980141.2177912055</v>
      </c>
      <c r="CC23" s="24">
        <f t="shared" si="20"/>
        <v>1042849.3894379023</v>
      </c>
      <c r="CD23" s="24">
        <f t="shared" si="20"/>
        <v>1108902.3474751911</v>
      </c>
      <c r="CE23" s="24">
        <f t="shared" si="20"/>
        <v>1178436.6619767919</v>
      </c>
      <c r="CF23" s="24">
        <f t="shared" si="20"/>
        <v>1251592.2178326107</v>
      </c>
      <c r="CG23" s="24">
        <f t="shared" si="20"/>
        <v>1328512.1899287803</v>
      </c>
      <c r="CH23" s="24">
        <f t="shared" si="20"/>
        <v>1409343.0132045492</v>
      </c>
      <c r="CI23" s="24">
        <f t="shared" si="20"/>
        <v>1494234.3475331936</v>
      </c>
      <c r="CJ23" s="24">
        <f t="shared" si="20"/>
        <v>1583339.0373848332</v>
      </c>
      <c r="CK23" s="24">
        <f t="shared" ref="CK23:EV23" si="31">CJ23*(1+CK16)</f>
        <v>1676813.0662399384</v>
      </c>
      <c r="CL23" s="24">
        <f t="shared" si="31"/>
        <v>1774815.5057334022</v>
      </c>
      <c r="CM23" s="24">
        <f t="shared" si="31"/>
        <v>1877508.4595202571</v>
      </c>
      <c r="CN23" s="24">
        <f t="shared" si="31"/>
        <v>1985057.001865444</v>
      </c>
      <c r="CO23" s="24">
        <f t="shared" si="31"/>
        <v>2097629.1109714205</v>
      </c>
      <c r="CP23" s="24">
        <f t="shared" si="31"/>
        <v>2215395.5970688066</v>
      </c>
      <c r="CQ23" s="24">
        <f t="shared" si="31"/>
        <v>2338530.0253066826</v>
      </c>
      <c r="CR23" s="24">
        <f t="shared" si="31"/>
        <v>2467208.6334905182</v>
      </c>
      <c r="CS23" s="24">
        <f t="shared" si="31"/>
        <v>2601610.2447270113</v>
      </c>
      <c r="CT23" s="24">
        <f t="shared" si="31"/>
        <v>2741916.1750463014</v>
      </c>
      <c r="CU23" s="24">
        <f t="shared" si="31"/>
        <v>2888310.1360830632</v>
      </c>
      <c r="CV23" s="24">
        <f t="shared" si="31"/>
        <v>3040978.1329088672</v>
      </c>
      <c r="CW23" s="24">
        <f t="shared" si="31"/>
        <v>3200108.3571188445</v>
      </c>
      <c r="CX23" s="24">
        <f t="shared" si="31"/>
        <v>3365891.0752861267</v>
      </c>
      <c r="CY23" s="24">
        <f t="shared" si="31"/>
        <v>3538518.5129076885</v>
      </c>
      <c r="CZ23" s="24">
        <f t="shared" si="31"/>
        <v>3718184.7339750794</v>
      </c>
      <c r="DA23" s="24">
        <f t="shared" si="31"/>
        <v>3905085.5163130751</v>
      </c>
      <c r="DB23" s="24">
        <f t="shared" si="31"/>
        <v>4099418.2228384567</v>
      </c>
      <c r="DC23" s="24">
        <f t="shared" si="31"/>
        <v>4301381.6688999534</v>
      </c>
      <c r="DD23" s="24">
        <f t="shared" si="31"/>
        <v>4511175.9858687958</v>
      </c>
      <c r="DE23" s="24">
        <f t="shared" si="31"/>
        <v>4729002.4811573178</v>
      </c>
      <c r="DF23" s="24">
        <f t="shared" si="31"/>
        <v>4955063.4948506271</v>
      </c>
      <c r="DG23" s="24">
        <f t="shared" si="31"/>
        <v>5189562.2531434437</v>
      </c>
      <c r="DH23" s="24">
        <f t="shared" si="31"/>
        <v>5432702.7187808612</v>
      </c>
      <c r="DI23" s="24">
        <f t="shared" si="31"/>
        <v>5684689.4387079217</v>
      </c>
      <c r="DJ23" s="24">
        <f t="shared" si="31"/>
        <v>5945727.3891385337</v>
      </c>
      <c r="DK23" s="24">
        <f t="shared" si="31"/>
        <v>6216021.8182594189</v>
      </c>
      <c r="DL23" s="24">
        <f t="shared" si="31"/>
        <v>6495778.0867893659</v>
      </c>
      <c r="DM23" s="24">
        <f t="shared" si="31"/>
        <v>6785201.5066181868</v>
      </c>
      <c r="DN23" s="24">
        <f t="shared" si="31"/>
        <v>7084497.1777532985</v>
      </c>
      <c r="DO23" s="24">
        <f t="shared" si="31"/>
        <v>7393869.8238048982</v>
      </c>
      <c r="DP23" s="24">
        <f t="shared" si="31"/>
        <v>7713523.626243175</v>
      </c>
      <c r="DQ23" s="24">
        <f t="shared" si="31"/>
        <v>8043662.0576629359</v>
      </c>
      <c r="DR23" s="24">
        <f t="shared" si="31"/>
        <v>8384487.7142924517</v>
      </c>
      <c r="DS23" s="24">
        <f t="shared" si="31"/>
        <v>8736202.1479841806</v>
      </c>
      <c r="DT23" s="24">
        <f t="shared" si="31"/>
        <v>9099005.6979253925</v>
      </c>
      <c r="DU23" s="24">
        <f t="shared" si="31"/>
        <v>9473097.3223065101</v>
      </c>
      <c r="DV23" s="24">
        <f t="shared" si="31"/>
        <v>9858674.4301843271</v>
      </c>
      <c r="DW23" s="24">
        <f t="shared" si="31"/>
        <v>10255932.713776013</v>
      </c>
      <c r="DX23" s="24">
        <f t="shared" si="31"/>
        <v>10665065.981418159</v>
      </c>
      <c r="DY23" s="24">
        <f t="shared" si="31"/>
        <v>11086265.991422933</v>
      </c>
      <c r="DZ23" s="24">
        <f t="shared" si="31"/>
        <v>11519722.2870607</v>
      </c>
      <c r="EA23" s="24">
        <f t="shared" si="31"/>
        <v>11965622.032895451</v>
      </c>
      <c r="EB23" s="24">
        <f t="shared" si="31"/>
        <v>12424149.852695722</v>
      </c>
      <c r="EC23" s="24">
        <f t="shared" si="31"/>
        <v>12895487.669139806</v>
      </c>
      <c r="ED23" s="24">
        <f t="shared" si="31"/>
        <v>13379814.545529565</v>
      </c>
      <c r="EE23" s="24">
        <f t="shared" si="31"/>
        <v>13877306.529722469</v>
      </c>
      <c r="EF23" s="24">
        <f t="shared" si="31"/>
        <v>14388136.50048624</v>
      </c>
      <c r="EG23" s="24">
        <f t="shared" si="31"/>
        <v>14912474.016475026</v>
      </c>
      <c r="EH23" s="24">
        <f t="shared" si="31"/>
        <v>15450485.168020174</v>
      </c>
      <c r="EI23" s="24">
        <f t="shared" si="31"/>
        <v>16002332.43192248</v>
      </c>
      <c r="EJ23" s="24">
        <f t="shared" si="31"/>
        <v>16568174.529426383</v>
      </c>
      <c r="EK23" s="24">
        <f t="shared" si="31"/>
        <v>17148166.287549786</v>
      </c>
      <c r="EL23" s="24">
        <f t="shared" si="31"/>
        <v>17742458.503936302</v>
      </c>
      <c r="EM23" s="24">
        <f t="shared" si="31"/>
        <v>18351197.815389361</v>
      </c>
      <c r="EN23" s="24">
        <f t="shared" si="31"/>
        <v>18974526.570240363</v>
      </c>
      <c r="EO23" s="24">
        <f t="shared" si="31"/>
        <v>19612582.704695344</v>
      </c>
      <c r="EP23" s="24">
        <f t="shared" si="31"/>
        <v>20265499.623296876</v>
      </c>
      <c r="EQ23" s="24">
        <f t="shared" si="31"/>
        <v>20933406.083630003</v>
      </c>
      <c r="ER23" s="24">
        <f t="shared" si="31"/>
        <v>21616426.085393038</v>
      </c>
      <c r="ES23" s="24">
        <f t="shared" si="31"/>
        <v>22314678.763945736</v>
      </c>
      <c r="ET23" s="24">
        <f t="shared" si="31"/>
        <v>23028278.288439382</v>
      </c>
      <c r="EU23" s="24">
        <f t="shared" si="31"/>
        <v>23757333.764624763</v>
      </c>
      <c r="EV23" s="24">
        <f t="shared" si="31"/>
        <v>24501949.142425939</v>
      </c>
      <c r="EW23" s="24">
        <f t="shared" ref="EW23:FK23" si="32">EV23*(1+EW16)</f>
        <v>25262223.128359161</v>
      </c>
      <c r="EX23" s="24">
        <f t="shared" si="32"/>
        <v>26038249.102868065</v>
      </c>
      <c r="EY23" s="24">
        <f t="shared" si="32"/>
        <v>26830115.042637896</v>
      </c>
      <c r="EZ23" s="24">
        <f t="shared" si="32"/>
        <v>27637903.44794317</v>
      </c>
      <c r="FA23" s="24">
        <f t="shared" si="32"/>
        <v>28461691.275075063</v>
      </c>
      <c r="FB23" s="24">
        <f t="shared" si="32"/>
        <v>29301549.873886406</v>
      </c>
      <c r="FC23" s="24">
        <f t="shared" si="32"/>
        <v>30157544.930484388</v>
      </c>
      <c r="FD23" s="24">
        <f t="shared" si="32"/>
        <v>31029736.415092714</v>
      </c>
      <c r="FE23" s="24">
        <f t="shared" si="32"/>
        <v>31918178.53509739</v>
      </c>
      <c r="FF23" s="24">
        <f t="shared" si="32"/>
        <v>32822919.693282373</v>
      </c>
      <c r="FG23" s="24">
        <f t="shared" si="32"/>
        <v>33744002.451253735</v>
      </c>
      <c r="FH23" s="24">
        <f t="shared" si="32"/>
        <v>34681463.498043634</v>
      </c>
      <c r="FI23" s="24">
        <f t="shared" si="32"/>
        <v>35635333.623877943</v>
      </c>
      <c r="FJ23" s="24">
        <f t="shared" si="32"/>
        <v>36605637.699084423</v>
      </c>
      <c r="FK23" s="24">
        <f t="shared" si="32"/>
        <v>37592394.658111244</v>
      </c>
    </row>
    <row r="24" spans="1:167">
      <c r="A24" s="2" t="s">
        <v>7</v>
      </c>
      <c r="B24" s="4">
        <f>SUM(B20:B23)</f>
        <v>111800</v>
      </c>
      <c r="C24" s="6"/>
      <c r="D24" s="4">
        <f>SUM(D20:D23)</f>
        <v>211300</v>
      </c>
      <c r="E24" s="5"/>
      <c r="F24" s="25">
        <f>D24/B24*D24</f>
        <v>399353.22003577813</v>
      </c>
      <c r="G24" s="25"/>
      <c r="H24" s="25"/>
      <c r="I24" s="25"/>
      <c r="J24" s="5" t="s">
        <v>47</v>
      </c>
      <c r="K24" s="25">
        <f t="shared" ref="K24:AP24" si="33">SUM(K20:K23)</f>
        <v>111800</v>
      </c>
      <c r="L24" s="25">
        <f t="shared" si="33"/>
        <v>118063.78198999717</v>
      </c>
      <c r="M24" s="25">
        <f t="shared" si="33"/>
        <v>124636.19536908815</v>
      </c>
      <c r="N24" s="25">
        <f t="shared" si="33"/>
        <v>131530.86523016778</v>
      </c>
      <c r="O24" s="25">
        <f t="shared" si="33"/>
        <v>138761.95543180089</v>
      </c>
      <c r="P24" s="25">
        <f t="shared" si="33"/>
        <v>146344.18834622463</v>
      </c>
      <c r="Q24" s="25">
        <f t="shared" si="33"/>
        <v>154292.86587825496</v>
      </c>
      <c r="R24" s="25">
        <f t="shared" si="33"/>
        <v>162623.8919134959</v>
      </c>
      <c r="S24" s="25">
        <f t="shared" si="33"/>
        <v>171353.79636788883</v>
      </c>
      <c r="T24" s="25">
        <f t="shared" si="33"/>
        <v>180499.7610248386</v>
      </c>
      <c r="U24" s="25">
        <f t="shared" si="33"/>
        <v>190079.64736094009</v>
      </c>
      <c r="V24" s="25">
        <f t="shared" si="33"/>
        <v>200112.02657673671</v>
      </c>
      <c r="W24" s="25">
        <f t="shared" si="33"/>
        <v>211300</v>
      </c>
      <c r="X24" s="25">
        <f t="shared" si="33"/>
        <v>222333.09192631781</v>
      </c>
      <c r="Y24" s="25">
        <f t="shared" si="33"/>
        <v>233880.61653982496</v>
      </c>
      <c r="Z24" s="25">
        <f t="shared" si="33"/>
        <v>245964.38441326417</v>
      </c>
      <c r="AA24" s="25">
        <f t="shared" si="33"/>
        <v>258607.10772985822</v>
      </c>
      <c r="AB24" s="25">
        <f t="shared" si="33"/>
        <v>271832.44895651122</v>
      </c>
      <c r="AC24" s="25">
        <f t="shared" si="33"/>
        <v>285665.07372965792</v>
      </c>
      <c r="AD24" s="25">
        <f t="shared" si="33"/>
        <v>300130.70832240558</v>
      </c>
      <c r="AE24" s="25">
        <f t="shared" si="33"/>
        <v>315256.20208529261</v>
      </c>
      <c r="AF24" s="25">
        <f t="shared" si="33"/>
        <v>331069.59527803113</v>
      </c>
      <c r="AG24" s="25">
        <f t="shared" si="33"/>
        <v>347600.19273613102</v>
      </c>
      <c r="AH24" s="25">
        <f t="shared" si="33"/>
        <v>364878.64384446078</v>
      </c>
      <c r="AI24" s="25">
        <f t="shared" si="33"/>
        <v>382937.02931971906</v>
      </c>
      <c r="AJ24" s="25">
        <f t="shared" si="33"/>
        <v>401808.95533564733</v>
      </c>
      <c r="AK24" s="25">
        <f t="shared" si="33"/>
        <v>421529.65555876179</v>
      </c>
      <c r="AL24" s="25">
        <f t="shared" si="33"/>
        <v>442136.10169861652</v>
      </c>
      <c r="AM24" s="25">
        <f t="shared" si="33"/>
        <v>463667.12321532588</v>
      </c>
      <c r="AN24" s="25">
        <f t="shared" si="33"/>
        <v>486163.53686848364</v>
      </c>
      <c r="AO24" s="25">
        <f t="shared" si="33"/>
        <v>509668.2868359508</v>
      </c>
      <c r="AP24" s="25">
        <f t="shared" si="33"/>
        <v>534226.59617848601</v>
      </c>
      <c r="AQ24" s="25">
        <f t="shared" ref="AQ24:BV24" si="34">SUM(AQ20:AQ23)</f>
        <v>559886.13047713088</v>
      </c>
      <c r="AR24" s="25">
        <f t="shared" si="34"/>
        <v>586697.17452491028</v>
      </c>
      <c r="AS24" s="25">
        <f t="shared" si="34"/>
        <v>614712.82301307691</v>
      </c>
      <c r="AT24" s="25">
        <f t="shared" si="34"/>
        <v>643989.18621513678</v>
      </c>
      <c r="AU24" s="25">
        <f t="shared" si="34"/>
        <v>674585.61173958599</v>
      </c>
      <c r="AV24" s="25">
        <f t="shared" si="34"/>
        <v>706564.92349503899</v>
      </c>
      <c r="AW24" s="25">
        <f t="shared" si="34"/>
        <v>739993.679089632</v>
      </c>
      <c r="AX24" s="25">
        <f t="shared" si="34"/>
        <v>774942.44697066862</v>
      </c>
      <c r="AY24" s="25">
        <f t="shared" si="34"/>
        <v>811486.10470088199</v>
      </c>
      <c r="AZ24" s="25">
        <f t="shared" si="34"/>
        <v>849704.15986492438</v>
      </c>
      <c r="BA24" s="25">
        <f t="shared" si="34"/>
        <v>889681.09520425356</v>
      </c>
      <c r="BB24" s="25">
        <f t="shared" si="34"/>
        <v>931506.73969106073</v>
      </c>
      <c r="BC24" s="25">
        <f t="shared" si="34"/>
        <v>975276.66737282509</v>
      </c>
      <c r="BD24" s="25">
        <f t="shared" si="34"/>
        <v>1021092.6259491788</v>
      </c>
      <c r="BE24" s="25">
        <f t="shared" si="34"/>
        <v>1069062.9971826586</v>
      </c>
      <c r="BF24" s="25">
        <f t="shared" si="34"/>
        <v>1119303.2913953806</v>
      </c>
      <c r="BG24" s="25">
        <f t="shared" si="34"/>
        <v>1171936.6784654579</v>
      </c>
      <c r="BH24" s="25">
        <f t="shared" si="34"/>
        <v>1227094.557910956</v>
      </c>
      <c r="BI24" s="25">
        <f t="shared" si="34"/>
        <v>1284917.1708362396</v>
      </c>
      <c r="BJ24" s="25">
        <f t="shared" si="34"/>
        <v>1345554.2567166695</v>
      </c>
      <c r="BK24" s="25">
        <f t="shared" si="34"/>
        <v>1409165.7582138325</v>
      </c>
      <c r="BL24" s="25">
        <f t="shared" si="34"/>
        <v>1475922.5774459029</v>
      </c>
      <c r="BM24" s="25">
        <f t="shared" si="34"/>
        <v>1545566.4214828359</v>
      </c>
      <c r="BN24" s="25">
        <f t="shared" si="34"/>
        <v>1618206.9515627415</v>
      </c>
      <c r="BO24" s="25">
        <f t="shared" si="34"/>
        <v>1693957.0703145268</v>
      </c>
      <c r="BP24" s="25">
        <f t="shared" si="34"/>
        <v>1772932.9584987783</v>
      </c>
      <c r="BQ24" s="25">
        <f t="shared" si="34"/>
        <v>1855254.1084458954</v>
      </c>
      <c r="BR24" s="25">
        <f t="shared" si="34"/>
        <v>1941043.3539996936</v>
      </c>
      <c r="BS24" s="25">
        <f t="shared" si="34"/>
        <v>2030426.8967788387</v>
      </c>
      <c r="BT24" s="25">
        <f t="shared" si="34"/>
        <v>2123534.3285733014</v>
      </c>
      <c r="BU24" s="25">
        <f t="shared" si="34"/>
        <v>2220498.6496985322</v>
      </c>
      <c r="BV24" s="25">
        <f t="shared" si="34"/>
        <v>2321456.2831362356</v>
      </c>
      <c r="BW24" s="25">
        <f t="shared" ref="BW24:DB24" si="35">SUM(BW20:BW23)</f>
        <v>2426547.0842974298</v>
      </c>
      <c r="BX24" s="25">
        <f t="shared" si="35"/>
        <v>2535914.3462509229</v>
      </c>
      <c r="BY24" s="25">
        <f t="shared" si="35"/>
        <v>2649704.8002683735</v>
      </c>
      <c r="BZ24" s="25">
        <f t="shared" si="35"/>
        <v>2768068.6115457006</v>
      </c>
      <c r="CA24" s="25">
        <f t="shared" si="35"/>
        <v>2891159.369969775</v>
      </c>
      <c r="CB24" s="25">
        <f t="shared" si="35"/>
        <v>3019134.0758089749</v>
      </c>
      <c r="CC24" s="25">
        <f t="shared" si="35"/>
        <v>3152153.1202163366</v>
      </c>
      <c r="CD24" s="25">
        <f t="shared" si="35"/>
        <v>3290380.2604446108</v>
      </c>
      <c r="CE24" s="25">
        <f t="shared" si="35"/>
        <v>3433982.5896835555</v>
      </c>
      <c r="CF24" s="25">
        <f t="shared" si="35"/>
        <v>3583130.5014411351</v>
      </c>
      <c r="CG24" s="25">
        <f t="shared" si="35"/>
        <v>3737997.648402032</v>
      </c>
      <c r="CH24" s="25">
        <f t="shared" si="35"/>
        <v>3898760.8957088469</v>
      </c>
      <c r="CI24" s="25">
        <f t="shared" si="35"/>
        <v>4065600.2686236454</v>
      </c>
      <c r="CJ24" s="25">
        <f t="shared" si="35"/>
        <v>4238698.8945399523</v>
      </c>
      <c r="CK24" s="25">
        <f t="shared" si="35"/>
        <v>4418242.939327945</v>
      </c>
      <c r="CL24" s="25">
        <f t="shared" si="35"/>
        <v>4604421.5380083732</v>
      </c>
      <c r="CM24" s="25">
        <f t="shared" si="35"/>
        <v>4797426.7197635639</v>
      </c>
      <c r="CN24" s="25">
        <f t="shared" si="35"/>
        <v>4997453.3273068089</v>
      </c>
      <c r="CO24" s="25">
        <f t="shared" si="35"/>
        <v>5204698.9306443147</v>
      </c>
      <c r="CP24" s="25">
        <f t="shared" si="35"/>
        <v>5419363.7352767736</v>
      </c>
      <c r="CQ24" s="25">
        <f t="shared" si="35"/>
        <v>5641650.4849004103</v>
      </c>
      <c r="CR24" s="25">
        <f t="shared" si="35"/>
        <v>5871764.3586800471</v>
      </c>
      <c r="CS24" s="25">
        <f t="shared" si="35"/>
        <v>6109912.8631792348</v>
      </c>
      <c r="CT24" s="25">
        <f t="shared" si="35"/>
        <v>6356305.7190448325</v>
      </c>
      <c r="CU24" s="25">
        <f t="shared" si="35"/>
        <v>6611154.7425555158</v>
      </c>
      <c r="CV24" s="25">
        <f t="shared" si="35"/>
        <v>6874673.7221555337</v>
      </c>
      <c r="CW24" s="25">
        <f t="shared" si="35"/>
        <v>7147078.2901065368</v>
      </c>
      <c r="CX24" s="25">
        <f t="shared" si="35"/>
        <v>7428585.7894015145</v>
      </c>
      <c r="CY24" s="25">
        <f t="shared" si="35"/>
        <v>7719415.1360957101</v>
      </c>
      <c r="CZ24" s="25">
        <f t="shared" si="35"/>
        <v>8019786.6772197839</v>
      </c>
      <c r="DA24" s="25">
        <f t="shared" si="35"/>
        <v>8329922.044450569</v>
      </c>
      <c r="DB24" s="25">
        <f t="shared" si="35"/>
        <v>8650044.0037242286</v>
      </c>
      <c r="DC24" s="25">
        <f t="shared" ref="DC24:EH24" si="36">SUM(DC20:DC23)</f>
        <v>8980376.3009858299</v>
      </c>
      <c r="DD24" s="25">
        <f t="shared" si="36"/>
        <v>9321143.5042778105</v>
      </c>
      <c r="DE24" s="25">
        <f t="shared" si="36"/>
        <v>9672570.8423780333</v>
      </c>
      <c r="DF24" s="25">
        <f t="shared" si="36"/>
        <v>10034884.040205508</v>
      </c>
      <c r="DG24" s="25">
        <f t="shared" si="36"/>
        <v>10408309.151219018</v>
      </c>
      <c r="DH24" s="25">
        <f t="shared" si="36"/>
        <v>10793072.387040149</v>
      </c>
      <c r="DI24" s="25">
        <f t="shared" si="36"/>
        <v>11189399.944538224</v>
      </c>
      <c r="DJ24" s="25">
        <f t="shared" si="36"/>
        <v>11597517.830619767</v>
      </c>
      <c r="DK24" s="25">
        <f t="shared" si="36"/>
        <v>12017651.684969917</v>
      </c>
      <c r="DL24" s="25">
        <f t="shared" si="36"/>
        <v>12450026.600997156</v>
      </c>
      <c r="DM24" s="25">
        <f t="shared" si="36"/>
        <v>12894866.945236316</v>
      </c>
      <c r="DN24" s="25">
        <f t="shared" si="36"/>
        <v>13352396.175467525</v>
      </c>
      <c r="DO24" s="25">
        <f t="shared" si="36"/>
        <v>13822836.657811154</v>
      </c>
      <c r="DP24" s="25">
        <f t="shared" si="36"/>
        <v>14306409.483060345</v>
      </c>
      <c r="DQ24" s="25">
        <f t="shared" si="36"/>
        <v>14803334.282513868</v>
      </c>
      <c r="DR24" s="25">
        <f t="shared" si="36"/>
        <v>15313829.043572327</v>
      </c>
      <c r="DS24" s="25">
        <f t="shared" si="36"/>
        <v>15838109.925360817</v>
      </c>
      <c r="DT24" s="25">
        <f t="shared" si="36"/>
        <v>16376391.074640192</v>
      </c>
      <c r="DU24" s="25">
        <f t="shared" si="36"/>
        <v>16928884.442267954</v>
      </c>
      <c r="DV24" s="25">
        <f t="shared" si="36"/>
        <v>17495799.600467883</v>
      </c>
      <c r="DW24" s="25">
        <f t="shared" si="36"/>
        <v>18077343.561165102</v>
      </c>
      <c r="DX24" s="25">
        <f t="shared" si="36"/>
        <v>18673720.595640399</v>
      </c>
      <c r="DY24" s="25">
        <f t="shared" si="36"/>
        <v>19285132.055754147</v>
      </c>
      <c r="DZ24" s="25">
        <f t="shared" si="36"/>
        <v>19911776.196986254</v>
      </c>
      <c r="EA24" s="25">
        <f t="shared" si="36"/>
        <v>20553848.003534138</v>
      </c>
      <c r="EB24" s="25">
        <f t="shared" si="36"/>
        <v>21211539.015705887</v>
      </c>
      <c r="EC24" s="25">
        <f t="shared" si="36"/>
        <v>21885037.159840379</v>
      </c>
      <c r="ED24" s="25">
        <f t="shared" si="36"/>
        <v>22574526.580980524</v>
      </c>
      <c r="EE24" s="25">
        <f t="shared" si="36"/>
        <v>23280187.478519492</v>
      </c>
      <c r="EF24" s="25">
        <f t="shared" si="36"/>
        <v>24002195.945033483</v>
      </c>
      <c r="EG24" s="25">
        <f t="shared" si="36"/>
        <v>24740723.808507562</v>
      </c>
      <c r="EH24" s="25">
        <f t="shared" si="36"/>
        <v>25495938.478153981</v>
      </c>
      <c r="EI24" s="25">
        <f t="shared" ref="EI24:FN24" si="37">SUM(EI20:EI23)</f>
        <v>26268002.794014975</v>
      </c>
      <c r="EJ24" s="25">
        <f t="shared" si="37"/>
        <v>27057074.88053409</v>
      </c>
      <c r="EK24" s="25">
        <f t="shared" si="37"/>
        <v>27863308.004272196</v>
      </c>
      <c r="EL24" s="25">
        <f t="shared" si="37"/>
        <v>28686850.435936075</v>
      </c>
      <c r="EM24" s="25">
        <f t="shared" si="37"/>
        <v>29527845.316878878</v>
      </c>
      <c r="EN24" s="25">
        <f t="shared" si="37"/>
        <v>30386430.530223232</v>
      </c>
      <c r="EO24" s="25">
        <f t="shared" si="37"/>
        <v>31262738.576748848</v>
      </c>
      <c r="EP24" s="25">
        <f t="shared" si="37"/>
        <v>32156896.455677614</v>
      </c>
      <c r="EQ24" s="25">
        <f t="shared" si="37"/>
        <v>33069025.550479922</v>
      </c>
      <c r="ER24" s="25">
        <f t="shared" si="37"/>
        <v>33999241.519817069</v>
      </c>
      <c r="ES24" s="25">
        <f t="shared" si="37"/>
        <v>34947654.19372502</v>
      </c>
      <c r="ET24" s="25">
        <f t="shared" si="37"/>
        <v>35914367.475135885</v>
      </c>
      <c r="EU24" s="25">
        <f t="shared" si="37"/>
        <v>36899479.24682378</v>
      </c>
      <c r="EV24" s="25">
        <f t="shared" si="37"/>
        <v>37903081.283852823</v>
      </c>
      <c r="EW24" s="25">
        <f t="shared" si="37"/>
        <v>38925259.171595387</v>
      </c>
      <c r="EX24" s="25">
        <f t="shared" si="37"/>
        <v>39966092.229379721</v>
      </c>
      <c r="EY24" s="25">
        <f t="shared" si="37"/>
        <v>41025653.439816721</v>
      </c>
      <c r="EZ24" s="25">
        <f t="shared" si="37"/>
        <v>42104009.383846514</v>
      </c>
      <c r="FA24" s="25">
        <f t="shared" si="37"/>
        <v>43201220.181536674</v>
      </c>
      <c r="FB24" s="25">
        <f t="shared" si="37"/>
        <v>44317339.438654602</v>
      </c>
      <c r="FC24" s="25">
        <f t="shared" si="37"/>
        <v>45452414.199028365</v>
      </c>
      <c r="FD24" s="25">
        <f t="shared" si="37"/>
        <v>46606484.902700961</v>
      </c>
      <c r="FE24" s="25">
        <f t="shared" si="37"/>
        <v>47779585.349875212</v>
      </c>
      <c r="FF24" s="25">
        <f t="shared" si="37"/>
        <v>48971742.670637578</v>
      </c>
      <c r="FG24" s="25">
        <f t="shared" si="37"/>
        <v>50182977.300441466</v>
      </c>
      <c r="FH24" s="25">
        <f t="shared" si="37"/>
        <v>51413302.961322427</v>
      </c>
      <c r="FI24" s="25">
        <f t="shared" si="37"/>
        <v>52662726.648810059</v>
      </c>
      <c r="FJ24" s="25">
        <f t="shared" si="37"/>
        <v>53931248.624493927</v>
      </c>
      <c r="FK24" s="25">
        <f t="shared" si="37"/>
        <v>55218862.414193362</v>
      </c>
    </row>
    <row r="26" spans="1:167">
      <c r="F26" s="24"/>
      <c r="G26" s="24"/>
      <c r="H26" s="24"/>
      <c r="I26" s="24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</row>
    <row r="27" spans="1:167">
      <c r="A27" s="2" t="s">
        <v>21</v>
      </c>
      <c r="C27" s="5"/>
      <c r="D27" s="5"/>
      <c r="E27" s="5"/>
      <c r="F27" s="12"/>
      <c r="G27" s="12"/>
      <c r="H27" s="12"/>
      <c r="I27" s="12"/>
      <c r="J27" s="2" t="s">
        <v>26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</row>
    <row r="28" spans="1:167">
      <c r="A28" s="11" t="s">
        <v>11</v>
      </c>
      <c r="B28" s="28">
        <f>(B36)/B20*1000000</f>
        <v>279.53216374268999</v>
      </c>
      <c r="C28" s="28"/>
      <c r="D28" s="28">
        <f>(D36)/D20*1000000</f>
        <v>279.53216374269005</v>
      </c>
      <c r="E28" s="29"/>
      <c r="F28" s="28">
        <f>(F36)/F20*1000000</f>
        <v>279.53216374269005</v>
      </c>
      <c r="G28" s="28"/>
      <c r="H28" s="28"/>
      <c r="I28" s="28"/>
      <c r="J28" s="11" t="s">
        <v>11</v>
      </c>
      <c r="K28" s="42">
        <f>F28/12</f>
        <v>23.294346978557503</v>
      </c>
      <c r="L28" s="42">
        <f>K28</f>
        <v>23.294346978557503</v>
      </c>
      <c r="M28" s="42">
        <f t="shared" ref="M28:BX31" si="38">L28</f>
        <v>23.294346978557503</v>
      </c>
      <c r="N28" s="42">
        <f t="shared" si="38"/>
        <v>23.294346978557503</v>
      </c>
      <c r="O28" s="42">
        <f t="shared" si="38"/>
        <v>23.294346978557503</v>
      </c>
      <c r="P28" s="42">
        <f t="shared" si="38"/>
        <v>23.294346978557503</v>
      </c>
      <c r="Q28" s="42">
        <f t="shared" si="38"/>
        <v>23.294346978557503</v>
      </c>
      <c r="R28" s="42">
        <f t="shared" si="38"/>
        <v>23.294346978557503</v>
      </c>
      <c r="S28" s="42">
        <f t="shared" si="38"/>
        <v>23.294346978557503</v>
      </c>
      <c r="T28" s="42">
        <f t="shared" si="38"/>
        <v>23.294346978557503</v>
      </c>
      <c r="U28" s="42">
        <f t="shared" si="38"/>
        <v>23.294346978557503</v>
      </c>
      <c r="V28" s="42">
        <f t="shared" si="38"/>
        <v>23.294346978557503</v>
      </c>
      <c r="W28" s="42">
        <f t="shared" si="38"/>
        <v>23.294346978557503</v>
      </c>
      <c r="X28" s="42">
        <f t="shared" si="38"/>
        <v>23.294346978557503</v>
      </c>
      <c r="Y28" s="42">
        <f t="shared" si="38"/>
        <v>23.294346978557503</v>
      </c>
      <c r="Z28" s="42">
        <f t="shared" si="38"/>
        <v>23.294346978557503</v>
      </c>
      <c r="AA28" s="42">
        <f t="shared" si="38"/>
        <v>23.294346978557503</v>
      </c>
      <c r="AB28" s="42">
        <f t="shared" si="38"/>
        <v>23.294346978557503</v>
      </c>
      <c r="AC28" s="42">
        <f t="shared" si="38"/>
        <v>23.294346978557503</v>
      </c>
      <c r="AD28" s="42">
        <f t="shared" si="38"/>
        <v>23.294346978557503</v>
      </c>
      <c r="AE28" s="42">
        <f t="shared" si="38"/>
        <v>23.294346978557503</v>
      </c>
      <c r="AF28" s="42">
        <f t="shared" si="38"/>
        <v>23.294346978557503</v>
      </c>
      <c r="AG28" s="42">
        <f t="shared" si="38"/>
        <v>23.294346978557503</v>
      </c>
      <c r="AH28" s="42">
        <f t="shared" si="38"/>
        <v>23.294346978557503</v>
      </c>
      <c r="AI28" s="42">
        <f t="shared" si="38"/>
        <v>23.294346978557503</v>
      </c>
      <c r="AJ28" s="42">
        <f t="shared" si="38"/>
        <v>23.294346978557503</v>
      </c>
      <c r="AK28" s="42">
        <f t="shared" si="38"/>
        <v>23.294346978557503</v>
      </c>
      <c r="AL28" s="42">
        <f t="shared" si="38"/>
        <v>23.294346978557503</v>
      </c>
      <c r="AM28" s="42">
        <f t="shared" si="38"/>
        <v>23.294346978557503</v>
      </c>
      <c r="AN28" s="42">
        <f t="shared" si="38"/>
        <v>23.294346978557503</v>
      </c>
      <c r="AO28" s="42">
        <f t="shared" si="38"/>
        <v>23.294346978557503</v>
      </c>
      <c r="AP28" s="42">
        <f t="shared" si="38"/>
        <v>23.294346978557503</v>
      </c>
      <c r="AQ28" s="42">
        <f t="shared" si="38"/>
        <v>23.294346978557503</v>
      </c>
      <c r="AR28" s="42">
        <f t="shared" si="38"/>
        <v>23.294346978557503</v>
      </c>
      <c r="AS28" s="42">
        <f t="shared" si="38"/>
        <v>23.294346978557503</v>
      </c>
      <c r="AT28" s="42">
        <f t="shared" si="38"/>
        <v>23.294346978557503</v>
      </c>
      <c r="AU28" s="42">
        <f t="shared" si="38"/>
        <v>23.294346978557503</v>
      </c>
      <c r="AV28" s="42">
        <f t="shared" si="38"/>
        <v>23.294346978557503</v>
      </c>
      <c r="AW28" s="42">
        <f t="shared" si="38"/>
        <v>23.294346978557503</v>
      </c>
      <c r="AX28" s="42">
        <f t="shared" si="38"/>
        <v>23.294346978557503</v>
      </c>
      <c r="AY28" s="42">
        <f t="shared" si="38"/>
        <v>23.294346978557503</v>
      </c>
      <c r="AZ28" s="42">
        <f t="shared" si="38"/>
        <v>23.294346978557503</v>
      </c>
      <c r="BA28" s="42">
        <f t="shared" si="38"/>
        <v>23.294346978557503</v>
      </c>
      <c r="BB28" s="42">
        <f t="shared" si="38"/>
        <v>23.294346978557503</v>
      </c>
      <c r="BC28" s="42">
        <f t="shared" si="38"/>
        <v>23.294346978557503</v>
      </c>
      <c r="BD28" s="42">
        <f t="shared" si="38"/>
        <v>23.294346978557503</v>
      </c>
      <c r="BE28" s="42">
        <f t="shared" si="38"/>
        <v>23.294346978557503</v>
      </c>
      <c r="BF28" s="42">
        <f t="shared" si="38"/>
        <v>23.294346978557503</v>
      </c>
      <c r="BG28" s="42">
        <f t="shared" si="38"/>
        <v>23.294346978557503</v>
      </c>
      <c r="BH28" s="42">
        <f t="shared" si="38"/>
        <v>23.294346978557503</v>
      </c>
      <c r="BI28" s="42">
        <f t="shared" si="38"/>
        <v>23.294346978557503</v>
      </c>
      <c r="BJ28" s="42">
        <f t="shared" si="38"/>
        <v>23.294346978557503</v>
      </c>
      <c r="BK28" s="42">
        <f t="shared" si="38"/>
        <v>23.294346978557503</v>
      </c>
      <c r="BL28" s="42">
        <f t="shared" si="38"/>
        <v>23.294346978557503</v>
      </c>
      <c r="BM28" s="42">
        <f t="shared" si="38"/>
        <v>23.294346978557503</v>
      </c>
      <c r="BN28" s="42">
        <f t="shared" si="38"/>
        <v>23.294346978557503</v>
      </c>
      <c r="BO28" s="42">
        <f t="shared" si="38"/>
        <v>23.294346978557503</v>
      </c>
      <c r="BP28" s="42">
        <f t="shared" si="38"/>
        <v>23.294346978557503</v>
      </c>
      <c r="BQ28" s="42">
        <f t="shared" si="38"/>
        <v>23.294346978557503</v>
      </c>
      <c r="BR28" s="42">
        <f t="shared" si="38"/>
        <v>23.294346978557503</v>
      </c>
      <c r="BS28" s="42">
        <f t="shared" si="38"/>
        <v>23.294346978557503</v>
      </c>
      <c r="BT28" s="42">
        <f t="shared" si="38"/>
        <v>23.294346978557503</v>
      </c>
      <c r="BU28" s="42">
        <f t="shared" si="38"/>
        <v>23.294346978557503</v>
      </c>
      <c r="BV28" s="42">
        <f t="shared" si="38"/>
        <v>23.294346978557503</v>
      </c>
      <c r="BW28" s="42">
        <f t="shared" si="38"/>
        <v>23.294346978557503</v>
      </c>
      <c r="BX28" s="42">
        <f t="shared" si="38"/>
        <v>23.294346978557503</v>
      </c>
      <c r="BY28" s="42">
        <f t="shared" ref="BY28:CJ31" si="39">BX28</f>
        <v>23.294346978557503</v>
      </c>
      <c r="BZ28" s="42">
        <f t="shared" si="39"/>
        <v>23.294346978557503</v>
      </c>
      <c r="CA28" s="42">
        <f t="shared" si="39"/>
        <v>23.294346978557503</v>
      </c>
      <c r="CB28" s="42">
        <f t="shared" si="39"/>
        <v>23.294346978557503</v>
      </c>
      <c r="CC28" s="42">
        <f t="shared" si="39"/>
        <v>23.294346978557503</v>
      </c>
      <c r="CD28" s="42">
        <f t="shared" si="39"/>
        <v>23.294346978557503</v>
      </c>
      <c r="CE28" s="42">
        <f t="shared" si="39"/>
        <v>23.294346978557503</v>
      </c>
      <c r="CF28" s="42">
        <f t="shared" si="39"/>
        <v>23.294346978557503</v>
      </c>
      <c r="CG28" s="42">
        <f t="shared" si="39"/>
        <v>23.294346978557503</v>
      </c>
      <c r="CH28" s="42">
        <f t="shared" si="39"/>
        <v>23.294346978557503</v>
      </c>
      <c r="CI28" s="42">
        <f t="shared" si="39"/>
        <v>23.294346978557503</v>
      </c>
      <c r="CJ28" s="42">
        <f t="shared" si="39"/>
        <v>23.294346978557503</v>
      </c>
      <c r="CK28" s="42">
        <f t="shared" ref="CK28:EV28" si="40">CJ28</f>
        <v>23.294346978557503</v>
      </c>
      <c r="CL28" s="42">
        <f t="shared" si="40"/>
        <v>23.294346978557503</v>
      </c>
      <c r="CM28" s="42">
        <f t="shared" si="40"/>
        <v>23.294346978557503</v>
      </c>
      <c r="CN28" s="42">
        <f t="shared" si="40"/>
        <v>23.294346978557503</v>
      </c>
      <c r="CO28" s="42">
        <f t="shared" si="40"/>
        <v>23.294346978557503</v>
      </c>
      <c r="CP28" s="42">
        <f t="shared" si="40"/>
        <v>23.294346978557503</v>
      </c>
      <c r="CQ28" s="42">
        <f t="shared" si="40"/>
        <v>23.294346978557503</v>
      </c>
      <c r="CR28" s="42">
        <f t="shared" si="40"/>
        <v>23.294346978557503</v>
      </c>
      <c r="CS28" s="42">
        <f t="shared" si="40"/>
        <v>23.294346978557503</v>
      </c>
      <c r="CT28" s="42">
        <f t="shared" si="40"/>
        <v>23.294346978557503</v>
      </c>
      <c r="CU28" s="42">
        <f t="shared" si="40"/>
        <v>23.294346978557503</v>
      </c>
      <c r="CV28" s="42">
        <f t="shared" si="40"/>
        <v>23.294346978557503</v>
      </c>
      <c r="CW28" s="42">
        <f t="shared" si="40"/>
        <v>23.294346978557503</v>
      </c>
      <c r="CX28" s="42">
        <f t="shared" si="40"/>
        <v>23.294346978557503</v>
      </c>
      <c r="CY28" s="42">
        <f t="shared" si="40"/>
        <v>23.294346978557503</v>
      </c>
      <c r="CZ28" s="42">
        <f t="shared" si="40"/>
        <v>23.294346978557503</v>
      </c>
      <c r="DA28" s="42">
        <f t="shared" si="40"/>
        <v>23.294346978557503</v>
      </c>
      <c r="DB28" s="42">
        <f t="shared" si="40"/>
        <v>23.294346978557503</v>
      </c>
      <c r="DC28" s="42">
        <f t="shared" si="40"/>
        <v>23.294346978557503</v>
      </c>
      <c r="DD28" s="42">
        <f t="shared" si="40"/>
        <v>23.294346978557503</v>
      </c>
      <c r="DE28" s="42">
        <f t="shared" si="40"/>
        <v>23.294346978557503</v>
      </c>
      <c r="DF28" s="42">
        <f t="shared" si="40"/>
        <v>23.294346978557503</v>
      </c>
      <c r="DG28" s="42">
        <f t="shared" si="40"/>
        <v>23.294346978557503</v>
      </c>
      <c r="DH28" s="42">
        <f t="shared" si="40"/>
        <v>23.294346978557503</v>
      </c>
      <c r="DI28" s="42">
        <f t="shared" si="40"/>
        <v>23.294346978557503</v>
      </c>
      <c r="DJ28" s="42">
        <f t="shared" si="40"/>
        <v>23.294346978557503</v>
      </c>
      <c r="DK28" s="42">
        <f t="shared" si="40"/>
        <v>23.294346978557503</v>
      </c>
      <c r="DL28" s="42">
        <f t="shared" si="40"/>
        <v>23.294346978557503</v>
      </c>
      <c r="DM28" s="42">
        <f t="shared" si="40"/>
        <v>23.294346978557503</v>
      </c>
      <c r="DN28" s="42">
        <f t="shared" si="40"/>
        <v>23.294346978557503</v>
      </c>
      <c r="DO28" s="42">
        <f t="shared" si="40"/>
        <v>23.294346978557503</v>
      </c>
      <c r="DP28" s="42">
        <f t="shared" si="40"/>
        <v>23.294346978557503</v>
      </c>
      <c r="DQ28" s="42">
        <f t="shared" si="40"/>
        <v>23.294346978557503</v>
      </c>
      <c r="DR28" s="42">
        <f t="shared" si="40"/>
        <v>23.294346978557503</v>
      </c>
      <c r="DS28" s="42">
        <f t="shared" si="40"/>
        <v>23.294346978557503</v>
      </c>
      <c r="DT28" s="42">
        <f t="shared" si="40"/>
        <v>23.294346978557503</v>
      </c>
      <c r="DU28" s="42">
        <f t="shared" si="40"/>
        <v>23.294346978557503</v>
      </c>
      <c r="DV28" s="42">
        <f t="shared" si="40"/>
        <v>23.294346978557503</v>
      </c>
      <c r="DW28" s="42">
        <f t="shared" si="40"/>
        <v>23.294346978557503</v>
      </c>
      <c r="DX28" s="42">
        <f t="shared" si="40"/>
        <v>23.294346978557503</v>
      </c>
      <c r="DY28" s="42">
        <f t="shared" si="40"/>
        <v>23.294346978557503</v>
      </c>
      <c r="DZ28" s="42">
        <f t="shared" si="40"/>
        <v>23.294346978557503</v>
      </c>
      <c r="EA28" s="42">
        <f t="shared" si="40"/>
        <v>23.294346978557503</v>
      </c>
      <c r="EB28" s="42">
        <f t="shared" si="40"/>
        <v>23.294346978557503</v>
      </c>
      <c r="EC28" s="42">
        <f t="shared" si="40"/>
        <v>23.294346978557503</v>
      </c>
      <c r="ED28" s="42">
        <f t="shared" si="40"/>
        <v>23.294346978557503</v>
      </c>
      <c r="EE28" s="42">
        <f t="shared" si="40"/>
        <v>23.294346978557503</v>
      </c>
      <c r="EF28" s="42">
        <f t="shared" si="40"/>
        <v>23.294346978557503</v>
      </c>
      <c r="EG28" s="42">
        <f t="shared" si="40"/>
        <v>23.294346978557503</v>
      </c>
      <c r="EH28" s="42">
        <f t="shared" si="40"/>
        <v>23.294346978557503</v>
      </c>
      <c r="EI28" s="42">
        <f t="shared" si="40"/>
        <v>23.294346978557503</v>
      </c>
      <c r="EJ28" s="42">
        <f t="shared" si="40"/>
        <v>23.294346978557503</v>
      </c>
      <c r="EK28" s="42">
        <f t="shared" si="40"/>
        <v>23.294346978557503</v>
      </c>
      <c r="EL28" s="42">
        <f t="shared" si="40"/>
        <v>23.294346978557503</v>
      </c>
      <c r="EM28" s="42">
        <f t="shared" si="40"/>
        <v>23.294346978557503</v>
      </c>
      <c r="EN28" s="42">
        <f t="shared" si="40"/>
        <v>23.294346978557503</v>
      </c>
      <c r="EO28" s="42">
        <f t="shared" si="40"/>
        <v>23.294346978557503</v>
      </c>
      <c r="EP28" s="42">
        <f t="shared" si="40"/>
        <v>23.294346978557503</v>
      </c>
      <c r="EQ28" s="42">
        <f t="shared" si="40"/>
        <v>23.294346978557503</v>
      </c>
      <c r="ER28" s="42">
        <f t="shared" si="40"/>
        <v>23.294346978557503</v>
      </c>
      <c r="ES28" s="42">
        <f t="shared" si="40"/>
        <v>23.294346978557503</v>
      </c>
      <c r="ET28" s="42">
        <f t="shared" si="40"/>
        <v>23.294346978557503</v>
      </c>
      <c r="EU28" s="42">
        <f t="shared" si="40"/>
        <v>23.294346978557503</v>
      </c>
      <c r="EV28" s="42">
        <f t="shared" si="40"/>
        <v>23.294346978557503</v>
      </c>
      <c r="EW28" s="42">
        <f t="shared" ref="EW28:FK28" si="41">EV28</f>
        <v>23.294346978557503</v>
      </c>
      <c r="EX28" s="42">
        <f t="shared" si="41"/>
        <v>23.294346978557503</v>
      </c>
      <c r="EY28" s="42">
        <f t="shared" si="41"/>
        <v>23.294346978557503</v>
      </c>
      <c r="EZ28" s="42">
        <f t="shared" si="41"/>
        <v>23.294346978557503</v>
      </c>
      <c r="FA28" s="42">
        <f t="shared" si="41"/>
        <v>23.294346978557503</v>
      </c>
      <c r="FB28" s="42">
        <f t="shared" si="41"/>
        <v>23.294346978557503</v>
      </c>
      <c r="FC28" s="42">
        <f t="shared" si="41"/>
        <v>23.294346978557503</v>
      </c>
      <c r="FD28" s="42">
        <f t="shared" si="41"/>
        <v>23.294346978557503</v>
      </c>
      <c r="FE28" s="42">
        <f t="shared" si="41"/>
        <v>23.294346978557503</v>
      </c>
      <c r="FF28" s="42">
        <f t="shared" si="41"/>
        <v>23.294346978557503</v>
      </c>
      <c r="FG28" s="42">
        <f t="shared" si="41"/>
        <v>23.294346978557503</v>
      </c>
      <c r="FH28" s="42">
        <f t="shared" si="41"/>
        <v>23.294346978557503</v>
      </c>
      <c r="FI28" s="42">
        <f t="shared" si="41"/>
        <v>23.294346978557503</v>
      </c>
      <c r="FJ28" s="42">
        <f t="shared" si="41"/>
        <v>23.294346978557503</v>
      </c>
      <c r="FK28" s="42">
        <f t="shared" si="41"/>
        <v>23.294346978557503</v>
      </c>
    </row>
    <row r="29" spans="1:167">
      <c r="A29" s="11" t="s">
        <v>12</v>
      </c>
      <c r="B29" s="28">
        <f>(B37)/B21*1000000</f>
        <v>381.79519595448795</v>
      </c>
      <c r="C29" s="28"/>
      <c r="D29" s="28">
        <f>(D37)/D21*1000000</f>
        <v>381.79519595448795</v>
      </c>
      <c r="E29" s="29"/>
      <c r="F29" s="28">
        <f>(F37)/F21*1000000</f>
        <v>381.79519595448795</v>
      </c>
      <c r="G29" s="28"/>
      <c r="H29" s="28"/>
      <c r="I29" s="28"/>
      <c r="J29" s="11" t="s">
        <v>12</v>
      </c>
      <c r="K29" s="42">
        <f>F29/12</f>
        <v>31.816266329540664</v>
      </c>
      <c r="L29" s="42">
        <f t="shared" ref="L29:BW31" si="42">K29</f>
        <v>31.816266329540664</v>
      </c>
      <c r="M29" s="42">
        <f t="shared" si="42"/>
        <v>31.816266329540664</v>
      </c>
      <c r="N29" s="42">
        <f t="shared" si="42"/>
        <v>31.816266329540664</v>
      </c>
      <c r="O29" s="42">
        <f t="shared" si="42"/>
        <v>31.816266329540664</v>
      </c>
      <c r="P29" s="42">
        <f t="shared" si="42"/>
        <v>31.816266329540664</v>
      </c>
      <c r="Q29" s="42">
        <f t="shared" si="42"/>
        <v>31.816266329540664</v>
      </c>
      <c r="R29" s="42">
        <f t="shared" si="42"/>
        <v>31.816266329540664</v>
      </c>
      <c r="S29" s="42">
        <f t="shared" si="42"/>
        <v>31.816266329540664</v>
      </c>
      <c r="T29" s="42">
        <f t="shared" si="42"/>
        <v>31.816266329540664</v>
      </c>
      <c r="U29" s="42">
        <f t="shared" si="42"/>
        <v>31.816266329540664</v>
      </c>
      <c r="V29" s="42">
        <f t="shared" si="42"/>
        <v>31.816266329540664</v>
      </c>
      <c r="W29" s="42">
        <f t="shared" si="42"/>
        <v>31.816266329540664</v>
      </c>
      <c r="X29" s="42">
        <f t="shared" si="42"/>
        <v>31.816266329540664</v>
      </c>
      <c r="Y29" s="42">
        <f t="shared" si="42"/>
        <v>31.816266329540664</v>
      </c>
      <c r="Z29" s="42">
        <f t="shared" si="42"/>
        <v>31.816266329540664</v>
      </c>
      <c r="AA29" s="42">
        <f t="shared" si="42"/>
        <v>31.816266329540664</v>
      </c>
      <c r="AB29" s="42">
        <f t="shared" si="42"/>
        <v>31.816266329540664</v>
      </c>
      <c r="AC29" s="42">
        <f t="shared" si="42"/>
        <v>31.816266329540664</v>
      </c>
      <c r="AD29" s="42">
        <f t="shared" si="42"/>
        <v>31.816266329540664</v>
      </c>
      <c r="AE29" s="42">
        <f t="shared" si="42"/>
        <v>31.816266329540664</v>
      </c>
      <c r="AF29" s="42">
        <f t="shared" si="42"/>
        <v>31.816266329540664</v>
      </c>
      <c r="AG29" s="42">
        <f t="shared" si="42"/>
        <v>31.816266329540664</v>
      </c>
      <c r="AH29" s="42">
        <f t="shared" si="42"/>
        <v>31.816266329540664</v>
      </c>
      <c r="AI29" s="42">
        <f t="shared" si="42"/>
        <v>31.816266329540664</v>
      </c>
      <c r="AJ29" s="42">
        <f t="shared" si="42"/>
        <v>31.816266329540664</v>
      </c>
      <c r="AK29" s="42">
        <f t="shared" si="42"/>
        <v>31.816266329540664</v>
      </c>
      <c r="AL29" s="42">
        <f t="shared" si="42"/>
        <v>31.816266329540664</v>
      </c>
      <c r="AM29" s="42">
        <f t="shared" si="42"/>
        <v>31.816266329540664</v>
      </c>
      <c r="AN29" s="42">
        <f t="shared" si="42"/>
        <v>31.816266329540664</v>
      </c>
      <c r="AO29" s="42">
        <f t="shared" si="42"/>
        <v>31.816266329540664</v>
      </c>
      <c r="AP29" s="42">
        <f t="shared" si="42"/>
        <v>31.816266329540664</v>
      </c>
      <c r="AQ29" s="42">
        <f t="shared" si="42"/>
        <v>31.816266329540664</v>
      </c>
      <c r="AR29" s="42">
        <f t="shared" si="42"/>
        <v>31.816266329540664</v>
      </c>
      <c r="AS29" s="42">
        <f t="shared" si="42"/>
        <v>31.816266329540664</v>
      </c>
      <c r="AT29" s="42">
        <f t="shared" si="42"/>
        <v>31.816266329540664</v>
      </c>
      <c r="AU29" s="42">
        <f t="shared" si="42"/>
        <v>31.816266329540664</v>
      </c>
      <c r="AV29" s="42">
        <f t="shared" si="42"/>
        <v>31.816266329540664</v>
      </c>
      <c r="AW29" s="42">
        <f t="shared" si="42"/>
        <v>31.816266329540664</v>
      </c>
      <c r="AX29" s="42">
        <f t="shared" si="42"/>
        <v>31.816266329540664</v>
      </c>
      <c r="AY29" s="42">
        <f t="shared" si="42"/>
        <v>31.816266329540664</v>
      </c>
      <c r="AZ29" s="42">
        <f t="shared" si="42"/>
        <v>31.816266329540664</v>
      </c>
      <c r="BA29" s="42">
        <f t="shared" si="42"/>
        <v>31.816266329540664</v>
      </c>
      <c r="BB29" s="42">
        <f t="shared" si="42"/>
        <v>31.816266329540664</v>
      </c>
      <c r="BC29" s="42">
        <f t="shared" si="42"/>
        <v>31.816266329540664</v>
      </c>
      <c r="BD29" s="42">
        <f t="shared" si="42"/>
        <v>31.816266329540664</v>
      </c>
      <c r="BE29" s="42">
        <f t="shared" si="42"/>
        <v>31.816266329540664</v>
      </c>
      <c r="BF29" s="42">
        <f t="shared" si="42"/>
        <v>31.816266329540664</v>
      </c>
      <c r="BG29" s="42">
        <f t="shared" si="42"/>
        <v>31.816266329540664</v>
      </c>
      <c r="BH29" s="42">
        <f t="shared" si="42"/>
        <v>31.816266329540664</v>
      </c>
      <c r="BI29" s="42">
        <f t="shared" si="42"/>
        <v>31.816266329540664</v>
      </c>
      <c r="BJ29" s="42">
        <f t="shared" si="42"/>
        <v>31.816266329540664</v>
      </c>
      <c r="BK29" s="42">
        <f t="shared" si="42"/>
        <v>31.816266329540664</v>
      </c>
      <c r="BL29" s="42">
        <f t="shared" si="42"/>
        <v>31.816266329540664</v>
      </c>
      <c r="BM29" s="42">
        <f t="shared" si="42"/>
        <v>31.816266329540664</v>
      </c>
      <c r="BN29" s="42">
        <f t="shared" si="42"/>
        <v>31.816266329540664</v>
      </c>
      <c r="BO29" s="42">
        <f t="shared" si="42"/>
        <v>31.816266329540664</v>
      </c>
      <c r="BP29" s="42">
        <f t="shared" si="42"/>
        <v>31.816266329540664</v>
      </c>
      <c r="BQ29" s="42">
        <f t="shared" si="42"/>
        <v>31.816266329540664</v>
      </c>
      <c r="BR29" s="42">
        <f t="shared" si="42"/>
        <v>31.816266329540664</v>
      </c>
      <c r="BS29" s="42">
        <f t="shared" si="42"/>
        <v>31.816266329540664</v>
      </c>
      <c r="BT29" s="42">
        <f t="shared" si="42"/>
        <v>31.816266329540664</v>
      </c>
      <c r="BU29" s="42">
        <f t="shared" si="42"/>
        <v>31.816266329540664</v>
      </c>
      <c r="BV29" s="42">
        <f t="shared" si="42"/>
        <v>31.816266329540664</v>
      </c>
      <c r="BW29" s="42">
        <f t="shared" si="42"/>
        <v>31.816266329540664</v>
      </c>
      <c r="BX29" s="42">
        <f t="shared" si="38"/>
        <v>31.816266329540664</v>
      </c>
      <c r="BY29" s="42">
        <f t="shared" si="39"/>
        <v>31.816266329540664</v>
      </c>
      <c r="BZ29" s="42">
        <f t="shared" si="39"/>
        <v>31.816266329540664</v>
      </c>
      <c r="CA29" s="42">
        <f t="shared" si="39"/>
        <v>31.816266329540664</v>
      </c>
      <c r="CB29" s="42">
        <f t="shared" si="39"/>
        <v>31.816266329540664</v>
      </c>
      <c r="CC29" s="42">
        <f t="shared" si="39"/>
        <v>31.816266329540664</v>
      </c>
      <c r="CD29" s="42">
        <f t="shared" si="39"/>
        <v>31.816266329540664</v>
      </c>
      <c r="CE29" s="42">
        <f t="shared" si="39"/>
        <v>31.816266329540664</v>
      </c>
      <c r="CF29" s="42">
        <f t="shared" si="39"/>
        <v>31.816266329540664</v>
      </c>
      <c r="CG29" s="42">
        <f t="shared" si="39"/>
        <v>31.816266329540664</v>
      </c>
      <c r="CH29" s="42">
        <f t="shared" si="39"/>
        <v>31.816266329540664</v>
      </c>
      <c r="CI29" s="42">
        <f t="shared" si="39"/>
        <v>31.816266329540664</v>
      </c>
      <c r="CJ29" s="42">
        <f t="shared" si="39"/>
        <v>31.816266329540664</v>
      </c>
      <c r="CK29" s="42">
        <f t="shared" ref="CK29:EV29" si="43">CJ29</f>
        <v>31.816266329540664</v>
      </c>
      <c r="CL29" s="42">
        <f t="shared" si="43"/>
        <v>31.816266329540664</v>
      </c>
      <c r="CM29" s="42">
        <f t="shared" si="43"/>
        <v>31.816266329540664</v>
      </c>
      <c r="CN29" s="42">
        <f t="shared" si="43"/>
        <v>31.816266329540664</v>
      </c>
      <c r="CO29" s="42">
        <f t="shared" si="43"/>
        <v>31.816266329540664</v>
      </c>
      <c r="CP29" s="42">
        <f t="shared" si="43"/>
        <v>31.816266329540664</v>
      </c>
      <c r="CQ29" s="42">
        <f t="shared" si="43"/>
        <v>31.816266329540664</v>
      </c>
      <c r="CR29" s="42">
        <f t="shared" si="43"/>
        <v>31.816266329540664</v>
      </c>
      <c r="CS29" s="42">
        <f t="shared" si="43"/>
        <v>31.816266329540664</v>
      </c>
      <c r="CT29" s="42">
        <f t="shared" si="43"/>
        <v>31.816266329540664</v>
      </c>
      <c r="CU29" s="42">
        <f t="shared" si="43"/>
        <v>31.816266329540664</v>
      </c>
      <c r="CV29" s="42">
        <f t="shared" si="43"/>
        <v>31.816266329540664</v>
      </c>
      <c r="CW29" s="42">
        <f t="shared" si="43"/>
        <v>31.816266329540664</v>
      </c>
      <c r="CX29" s="42">
        <f t="shared" si="43"/>
        <v>31.816266329540664</v>
      </c>
      <c r="CY29" s="42">
        <f t="shared" si="43"/>
        <v>31.816266329540664</v>
      </c>
      <c r="CZ29" s="42">
        <f t="shared" si="43"/>
        <v>31.816266329540664</v>
      </c>
      <c r="DA29" s="42">
        <f t="shared" si="43"/>
        <v>31.816266329540664</v>
      </c>
      <c r="DB29" s="42">
        <f t="shared" si="43"/>
        <v>31.816266329540664</v>
      </c>
      <c r="DC29" s="42">
        <f t="shared" si="43"/>
        <v>31.816266329540664</v>
      </c>
      <c r="DD29" s="42">
        <f t="shared" si="43"/>
        <v>31.816266329540664</v>
      </c>
      <c r="DE29" s="42">
        <f t="shared" si="43"/>
        <v>31.816266329540664</v>
      </c>
      <c r="DF29" s="42">
        <f t="shared" si="43"/>
        <v>31.816266329540664</v>
      </c>
      <c r="DG29" s="42">
        <f t="shared" si="43"/>
        <v>31.816266329540664</v>
      </c>
      <c r="DH29" s="42">
        <f t="shared" si="43"/>
        <v>31.816266329540664</v>
      </c>
      <c r="DI29" s="42">
        <f t="shared" si="43"/>
        <v>31.816266329540664</v>
      </c>
      <c r="DJ29" s="42">
        <f t="shared" si="43"/>
        <v>31.816266329540664</v>
      </c>
      <c r="DK29" s="42">
        <f t="shared" si="43"/>
        <v>31.816266329540664</v>
      </c>
      <c r="DL29" s="42">
        <f t="shared" si="43"/>
        <v>31.816266329540664</v>
      </c>
      <c r="DM29" s="42">
        <f t="shared" si="43"/>
        <v>31.816266329540664</v>
      </c>
      <c r="DN29" s="42">
        <f t="shared" si="43"/>
        <v>31.816266329540664</v>
      </c>
      <c r="DO29" s="42">
        <f t="shared" si="43"/>
        <v>31.816266329540664</v>
      </c>
      <c r="DP29" s="42">
        <f t="shared" si="43"/>
        <v>31.816266329540664</v>
      </c>
      <c r="DQ29" s="42">
        <f t="shared" si="43"/>
        <v>31.816266329540664</v>
      </c>
      <c r="DR29" s="42">
        <f t="shared" si="43"/>
        <v>31.816266329540664</v>
      </c>
      <c r="DS29" s="42">
        <f t="shared" si="43"/>
        <v>31.816266329540664</v>
      </c>
      <c r="DT29" s="42">
        <f t="shared" si="43"/>
        <v>31.816266329540664</v>
      </c>
      <c r="DU29" s="42">
        <f t="shared" si="43"/>
        <v>31.816266329540664</v>
      </c>
      <c r="DV29" s="42">
        <f t="shared" si="43"/>
        <v>31.816266329540664</v>
      </c>
      <c r="DW29" s="42">
        <f t="shared" si="43"/>
        <v>31.816266329540664</v>
      </c>
      <c r="DX29" s="42">
        <f t="shared" si="43"/>
        <v>31.816266329540664</v>
      </c>
      <c r="DY29" s="42">
        <f t="shared" si="43"/>
        <v>31.816266329540664</v>
      </c>
      <c r="DZ29" s="42">
        <f t="shared" si="43"/>
        <v>31.816266329540664</v>
      </c>
      <c r="EA29" s="42">
        <f t="shared" si="43"/>
        <v>31.816266329540664</v>
      </c>
      <c r="EB29" s="42">
        <f t="shared" si="43"/>
        <v>31.816266329540664</v>
      </c>
      <c r="EC29" s="42">
        <f t="shared" si="43"/>
        <v>31.816266329540664</v>
      </c>
      <c r="ED29" s="42">
        <f t="shared" si="43"/>
        <v>31.816266329540664</v>
      </c>
      <c r="EE29" s="42">
        <f t="shared" si="43"/>
        <v>31.816266329540664</v>
      </c>
      <c r="EF29" s="42">
        <f t="shared" si="43"/>
        <v>31.816266329540664</v>
      </c>
      <c r="EG29" s="42">
        <f t="shared" si="43"/>
        <v>31.816266329540664</v>
      </c>
      <c r="EH29" s="42">
        <f t="shared" si="43"/>
        <v>31.816266329540664</v>
      </c>
      <c r="EI29" s="42">
        <f t="shared" si="43"/>
        <v>31.816266329540664</v>
      </c>
      <c r="EJ29" s="42">
        <f t="shared" si="43"/>
        <v>31.816266329540664</v>
      </c>
      <c r="EK29" s="42">
        <f t="shared" si="43"/>
        <v>31.816266329540664</v>
      </c>
      <c r="EL29" s="42">
        <f t="shared" si="43"/>
        <v>31.816266329540664</v>
      </c>
      <c r="EM29" s="42">
        <f t="shared" si="43"/>
        <v>31.816266329540664</v>
      </c>
      <c r="EN29" s="42">
        <f t="shared" si="43"/>
        <v>31.816266329540664</v>
      </c>
      <c r="EO29" s="42">
        <f t="shared" si="43"/>
        <v>31.816266329540664</v>
      </c>
      <c r="EP29" s="42">
        <f t="shared" si="43"/>
        <v>31.816266329540664</v>
      </c>
      <c r="EQ29" s="42">
        <f t="shared" si="43"/>
        <v>31.816266329540664</v>
      </c>
      <c r="ER29" s="42">
        <f t="shared" si="43"/>
        <v>31.816266329540664</v>
      </c>
      <c r="ES29" s="42">
        <f t="shared" si="43"/>
        <v>31.816266329540664</v>
      </c>
      <c r="ET29" s="42">
        <f t="shared" si="43"/>
        <v>31.816266329540664</v>
      </c>
      <c r="EU29" s="42">
        <f t="shared" si="43"/>
        <v>31.816266329540664</v>
      </c>
      <c r="EV29" s="42">
        <f t="shared" si="43"/>
        <v>31.816266329540664</v>
      </c>
      <c r="EW29" s="42">
        <f t="shared" ref="EW29:FK29" si="44">EV29</f>
        <v>31.816266329540664</v>
      </c>
      <c r="EX29" s="42">
        <f t="shared" si="44"/>
        <v>31.816266329540664</v>
      </c>
      <c r="EY29" s="42">
        <f t="shared" si="44"/>
        <v>31.816266329540664</v>
      </c>
      <c r="EZ29" s="42">
        <f t="shared" si="44"/>
        <v>31.816266329540664</v>
      </c>
      <c r="FA29" s="42">
        <f t="shared" si="44"/>
        <v>31.816266329540664</v>
      </c>
      <c r="FB29" s="42">
        <f t="shared" si="44"/>
        <v>31.816266329540664</v>
      </c>
      <c r="FC29" s="42">
        <f t="shared" si="44"/>
        <v>31.816266329540664</v>
      </c>
      <c r="FD29" s="42">
        <f t="shared" si="44"/>
        <v>31.816266329540664</v>
      </c>
      <c r="FE29" s="42">
        <f t="shared" si="44"/>
        <v>31.816266329540664</v>
      </c>
      <c r="FF29" s="42">
        <f t="shared" si="44"/>
        <v>31.816266329540664</v>
      </c>
      <c r="FG29" s="42">
        <f t="shared" si="44"/>
        <v>31.816266329540664</v>
      </c>
      <c r="FH29" s="42">
        <f t="shared" si="44"/>
        <v>31.816266329540664</v>
      </c>
      <c r="FI29" s="42">
        <f t="shared" si="44"/>
        <v>31.816266329540664</v>
      </c>
      <c r="FJ29" s="42">
        <f t="shared" si="44"/>
        <v>31.816266329540664</v>
      </c>
      <c r="FK29" s="42">
        <f t="shared" si="44"/>
        <v>31.816266329540664</v>
      </c>
    </row>
    <row r="30" spans="1:167">
      <c r="A30" s="11" t="s">
        <v>13</v>
      </c>
      <c r="B30" s="28">
        <f>(B38)/B22*1000000</f>
        <v>338.87043189368768</v>
      </c>
      <c r="C30" s="28"/>
      <c r="D30" s="28">
        <f>(D38)/D22*1000000</f>
        <v>338.87043189368774</v>
      </c>
      <c r="E30" s="29"/>
      <c r="F30" s="28">
        <f>(F38)/F22*1000000</f>
        <v>338.87043189368768</v>
      </c>
      <c r="G30" s="28"/>
      <c r="H30" s="28"/>
      <c r="I30" s="28"/>
      <c r="J30" s="11" t="s">
        <v>13</v>
      </c>
      <c r="K30" s="42">
        <f>F30/12</f>
        <v>28.239202657807308</v>
      </c>
      <c r="L30" s="42">
        <f t="shared" si="42"/>
        <v>28.239202657807308</v>
      </c>
      <c r="M30" s="42">
        <f t="shared" si="42"/>
        <v>28.239202657807308</v>
      </c>
      <c r="N30" s="42">
        <f t="shared" si="42"/>
        <v>28.239202657807308</v>
      </c>
      <c r="O30" s="42">
        <f t="shared" si="42"/>
        <v>28.239202657807308</v>
      </c>
      <c r="P30" s="42">
        <f t="shared" si="42"/>
        <v>28.239202657807308</v>
      </c>
      <c r="Q30" s="42">
        <f t="shared" si="42"/>
        <v>28.239202657807308</v>
      </c>
      <c r="R30" s="42">
        <f t="shared" si="42"/>
        <v>28.239202657807308</v>
      </c>
      <c r="S30" s="42">
        <f t="shared" si="42"/>
        <v>28.239202657807308</v>
      </c>
      <c r="T30" s="42">
        <f t="shared" si="42"/>
        <v>28.239202657807308</v>
      </c>
      <c r="U30" s="42">
        <f t="shared" si="42"/>
        <v>28.239202657807308</v>
      </c>
      <c r="V30" s="42">
        <f t="shared" si="42"/>
        <v>28.239202657807308</v>
      </c>
      <c r="W30" s="42">
        <f t="shared" si="42"/>
        <v>28.239202657807308</v>
      </c>
      <c r="X30" s="42">
        <f t="shared" si="42"/>
        <v>28.239202657807308</v>
      </c>
      <c r="Y30" s="42">
        <f t="shared" si="42"/>
        <v>28.239202657807308</v>
      </c>
      <c r="Z30" s="42">
        <f t="shared" si="42"/>
        <v>28.239202657807308</v>
      </c>
      <c r="AA30" s="42">
        <f t="shared" si="42"/>
        <v>28.239202657807308</v>
      </c>
      <c r="AB30" s="42">
        <f t="shared" si="42"/>
        <v>28.239202657807308</v>
      </c>
      <c r="AC30" s="42">
        <f t="shared" si="42"/>
        <v>28.239202657807308</v>
      </c>
      <c r="AD30" s="42">
        <f t="shared" si="42"/>
        <v>28.239202657807308</v>
      </c>
      <c r="AE30" s="42">
        <f t="shared" si="42"/>
        <v>28.239202657807308</v>
      </c>
      <c r="AF30" s="42">
        <f t="shared" si="42"/>
        <v>28.239202657807308</v>
      </c>
      <c r="AG30" s="42">
        <f t="shared" si="42"/>
        <v>28.239202657807308</v>
      </c>
      <c r="AH30" s="42">
        <f t="shared" si="42"/>
        <v>28.239202657807308</v>
      </c>
      <c r="AI30" s="42">
        <f t="shared" si="42"/>
        <v>28.239202657807308</v>
      </c>
      <c r="AJ30" s="42">
        <f t="shared" si="42"/>
        <v>28.239202657807308</v>
      </c>
      <c r="AK30" s="42">
        <f t="shared" si="42"/>
        <v>28.239202657807308</v>
      </c>
      <c r="AL30" s="42">
        <f t="shared" si="42"/>
        <v>28.239202657807308</v>
      </c>
      <c r="AM30" s="42">
        <f t="shared" si="42"/>
        <v>28.239202657807308</v>
      </c>
      <c r="AN30" s="42">
        <f t="shared" si="42"/>
        <v>28.239202657807308</v>
      </c>
      <c r="AO30" s="42">
        <f t="shared" si="42"/>
        <v>28.239202657807308</v>
      </c>
      <c r="AP30" s="42">
        <f t="shared" si="42"/>
        <v>28.239202657807308</v>
      </c>
      <c r="AQ30" s="42">
        <f t="shared" si="42"/>
        <v>28.239202657807308</v>
      </c>
      <c r="AR30" s="42">
        <f t="shared" si="42"/>
        <v>28.239202657807308</v>
      </c>
      <c r="AS30" s="42">
        <f t="shared" si="42"/>
        <v>28.239202657807308</v>
      </c>
      <c r="AT30" s="42">
        <f t="shared" si="42"/>
        <v>28.239202657807308</v>
      </c>
      <c r="AU30" s="42">
        <f t="shared" si="42"/>
        <v>28.239202657807308</v>
      </c>
      <c r="AV30" s="42">
        <f t="shared" si="42"/>
        <v>28.239202657807308</v>
      </c>
      <c r="AW30" s="42">
        <f t="shared" si="42"/>
        <v>28.239202657807308</v>
      </c>
      <c r="AX30" s="42">
        <f t="shared" si="42"/>
        <v>28.239202657807308</v>
      </c>
      <c r="AY30" s="42">
        <f t="shared" si="42"/>
        <v>28.239202657807308</v>
      </c>
      <c r="AZ30" s="42">
        <f t="shared" si="42"/>
        <v>28.239202657807308</v>
      </c>
      <c r="BA30" s="42">
        <f t="shared" si="42"/>
        <v>28.239202657807308</v>
      </c>
      <c r="BB30" s="42">
        <f t="shared" si="42"/>
        <v>28.239202657807308</v>
      </c>
      <c r="BC30" s="42">
        <f t="shared" si="42"/>
        <v>28.239202657807308</v>
      </c>
      <c r="BD30" s="42">
        <f t="shared" si="42"/>
        <v>28.239202657807308</v>
      </c>
      <c r="BE30" s="42">
        <f t="shared" si="42"/>
        <v>28.239202657807308</v>
      </c>
      <c r="BF30" s="42">
        <f t="shared" si="42"/>
        <v>28.239202657807308</v>
      </c>
      <c r="BG30" s="42">
        <f t="shared" si="42"/>
        <v>28.239202657807308</v>
      </c>
      <c r="BH30" s="42">
        <f t="shared" si="42"/>
        <v>28.239202657807308</v>
      </c>
      <c r="BI30" s="42">
        <f t="shared" si="42"/>
        <v>28.239202657807308</v>
      </c>
      <c r="BJ30" s="42">
        <f t="shared" si="42"/>
        <v>28.239202657807308</v>
      </c>
      <c r="BK30" s="42">
        <f t="shared" si="42"/>
        <v>28.239202657807308</v>
      </c>
      <c r="BL30" s="42">
        <f t="shared" si="42"/>
        <v>28.239202657807308</v>
      </c>
      <c r="BM30" s="42">
        <f t="shared" si="42"/>
        <v>28.239202657807308</v>
      </c>
      <c r="BN30" s="42">
        <f t="shared" si="42"/>
        <v>28.239202657807308</v>
      </c>
      <c r="BO30" s="42">
        <f t="shared" si="42"/>
        <v>28.239202657807308</v>
      </c>
      <c r="BP30" s="42">
        <f t="shared" si="42"/>
        <v>28.239202657807308</v>
      </c>
      <c r="BQ30" s="42">
        <f t="shared" si="42"/>
        <v>28.239202657807308</v>
      </c>
      <c r="BR30" s="42">
        <f t="shared" si="42"/>
        <v>28.239202657807308</v>
      </c>
      <c r="BS30" s="42">
        <f t="shared" si="42"/>
        <v>28.239202657807308</v>
      </c>
      <c r="BT30" s="42">
        <f t="shared" si="42"/>
        <v>28.239202657807308</v>
      </c>
      <c r="BU30" s="42">
        <f t="shared" si="42"/>
        <v>28.239202657807308</v>
      </c>
      <c r="BV30" s="42">
        <f t="shared" si="42"/>
        <v>28.239202657807308</v>
      </c>
      <c r="BW30" s="42">
        <f t="shared" si="42"/>
        <v>28.239202657807308</v>
      </c>
      <c r="BX30" s="42">
        <f t="shared" si="38"/>
        <v>28.239202657807308</v>
      </c>
      <c r="BY30" s="42">
        <f t="shared" si="39"/>
        <v>28.239202657807308</v>
      </c>
      <c r="BZ30" s="42">
        <f t="shared" si="39"/>
        <v>28.239202657807308</v>
      </c>
      <c r="CA30" s="42">
        <f t="shared" si="39"/>
        <v>28.239202657807308</v>
      </c>
      <c r="CB30" s="42">
        <f t="shared" si="39"/>
        <v>28.239202657807308</v>
      </c>
      <c r="CC30" s="42">
        <f t="shared" si="39"/>
        <v>28.239202657807308</v>
      </c>
      <c r="CD30" s="42">
        <f t="shared" si="39"/>
        <v>28.239202657807308</v>
      </c>
      <c r="CE30" s="42">
        <f t="shared" si="39"/>
        <v>28.239202657807308</v>
      </c>
      <c r="CF30" s="42">
        <f t="shared" si="39"/>
        <v>28.239202657807308</v>
      </c>
      <c r="CG30" s="42">
        <f t="shared" si="39"/>
        <v>28.239202657807308</v>
      </c>
      <c r="CH30" s="42">
        <f t="shared" si="39"/>
        <v>28.239202657807308</v>
      </c>
      <c r="CI30" s="42">
        <f t="shared" si="39"/>
        <v>28.239202657807308</v>
      </c>
      <c r="CJ30" s="42">
        <f t="shared" si="39"/>
        <v>28.239202657807308</v>
      </c>
      <c r="CK30" s="42">
        <f t="shared" ref="CK30:EV30" si="45">CJ30</f>
        <v>28.239202657807308</v>
      </c>
      <c r="CL30" s="42">
        <f t="shared" si="45"/>
        <v>28.239202657807308</v>
      </c>
      <c r="CM30" s="42">
        <f t="shared" si="45"/>
        <v>28.239202657807308</v>
      </c>
      <c r="CN30" s="42">
        <f t="shared" si="45"/>
        <v>28.239202657807308</v>
      </c>
      <c r="CO30" s="42">
        <f t="shared" si="45"/>
        <v>28.239202657807308</v>
      </c>
      <c r="CP30" s="42">
        <f t="shared" si="45"/>
        <v>28.239202657807308</v>
      </c>
      <c r="CQ30" s="42">
        <f t="shared" si="45"/>
        <v>28.239202657807308</v>
      </c>
      <c r="CR30" s="42">
        <f t="shared" si="45"/>
        <v>28.239202657807308</v>
      </c>
      <c r="CS30" s="42">
        <f t="shared" si="45"/>
        <v>28.239202657807308</v>
      </c>
      <c r="CT30" s="42">
        <f t="shared" si="45"/>
        <v>28.239202657807308</v>
      </c>
      <c r="CU30" s="42">
        <f t="shared" si="45"/>
        <v>28.239202657807308</v>
      </c>
      <c r="CV30" s="42">
        <f t="shared" si="45"/>
        <v>28.239202657807308</v>
      </c>
      <c r="CW30" s="42">
        <f t="shared" si="45"/>
        <v>28.239202657807308</v>
      </c>
      <c r="CX30" s="42">
        <f t="shared" si="45"/>
        <v>28.239202657807308</v>
      </c>
      <c r="CY30" s="42">
        <f t="shared" si="45"/>
        <v>28.239202657807308</v>
      </c>
      <c r="CZ30" s="42">
        <f t="shared" si="45"/>
        <v>28.239202657807308</v>
      </c>
      <c r="DA30" s="42">
        <f t="shared" si="45"/>
        <v>28.239202657807308</v>
      </c>
      <c r="DB30" s="42">
        <f t="shared" si="45"/>
        <v>28.239202657807308</v>
      </c>
      <c r="DC30" s="42">
        <f t="shared" si="45"/>
        <v>28.239202657807308</v>
      </c>
      <c r="DD30" s="42">
        <f t="shared" si="45"/>
        <v>28.239202657807308</v>
      </c>
      <c r="DE30" s="42">
        <f t="shared" si="45"/>
        <v>28.239202657807308</v>
      </c>
      <c r="DF30" s="42">
        <f t="shared" si="45"/>
        <v>28.239202657807308</v>
      </c>
      <c r="DG30" s="42">
        <f t="shared" si="45"/>
        <v>28.239202657807308</v>
      </c>
      <c r="DH30" s="42">
        <f t="shared" si="45"/>
        <v>28.239202657807308</v>
      </c>
      <c r="DI30" s="42">
        <f t="shared" si="45"/>
        <v>28.239202657807308</v>
      </c>
      <c r="DJ30" s="42">
        <f t="shared" si="45"/>
        <v>28.239202657807308</v>
      </c>
      <c r="DK30" s="42">
        <f t="shared" si="45"/>
        <v>28.239202657807308</v>
      </c>
      <c r="DL30" s="42">
        <f t="shared" si="45"/>
        <v>28.239202657807308</v>
      </c>
      <c r="DM30" s="42">
        <f t="shared" si="45"/>
        <v>28.239202657807308</v>
      </c>
      <c r="DN30" s="42">
        <f t="shared" si="45"/>
        <v>28.239202657807308</v>
      </c>
      <c r="DO30" s="42">
        <f t="shared" si="45"/>
        <v>28.239202657807308</v>
      </c>
      <c r="DP30" s="42">
        <f t="shared" si="45"/>
        <v>28.239202657807308</v>
      </c>
      <c r="DQ30" s="42">
        <f t="shared" si="45"/>
        <v>28.239202657807308</v>
      </c>
      <c r="DR30" s="42">
        <f t="shared" si="45"/>
        <v>28.239202657807308</v>
      </c>
      <c r="DS30" s="42">
        <f t="shared" si="45"/>
        <v>28.239202657807308</v>
      </c>
      <c r="DT30" s="42">
        <f t="shared" si="45"/>
        <v>28.239202657807308</v>
      </c>
      <c r="DU30" s="42">
        <f t="shared" si="45"/>
        <v>28.239202657807308</v>
      </c>
      <c r="DV30" s="42">
        <f t="shared" si="45"/>
        <v>28.239202657807308</v>
      </c>
      <c r="DW30" s="42">
        <f t="shared" si="45"/>
        <v>28.239202657807308</v>
      </c>
      <c r="DX30" s="42">
        <f t="shared" si="45"/>
        <v>28.239202657807308</v>
      </c>
      <c r="DY30" s="42">
        <f t="shared" si="45"/>
        <v>28.239202657807308</v>
      </c>
      <c r="DZ30" s="42">
        <f t="shared" si="45"/>
        <v>28.239202657807308</v>
      </c>
      <c r="EA30" s="42">
        <f t="shared" si="45"/>
        <v>28.239202657807308</v>
      </c>
      <c r="EB30" s="42">
        <f t="shared" si="45"/>
        <v>28.239202657807308</v>
      </c>
      <c r="EC30" s="42">
        <f t="shared" si="45"/>
        <v>28.239202657807308</v>
      </c>
      <c r="ED30" s="42">
        <f t="shared" si="45"/>
        <v>28.239202657807308</v>
      </c>
      <c r="EE30" s="42">
        <f t="shared" si="45"/>
        <v>28.239202657807308</v>
      </c>
      <c r="EF30" s="42">
        <f t="shared" si="45"/>
        <v>28.239202657807308</v>
      </c>
      <c r="EG30" s="42">
        <f t="shared" si="45"/>
        <v>28.239202657807308</v>
      </c>
      <c r="EH30" s="42">
        <f t="shared" si="45"/>
        <v>28.239202657807308</v>
      </c>
      <c r="EI30" s="42">
        <f t="shared" si="45"/>
        <v>28.239202657807308</v>
      </c>
      <c r="EJ30" s="42">
        <f t="shared" si="45"/>
        <v>28.239202657807308</v>
      </c>
      <c r="EK30" s="42">
        <f t="shared" si="45"/>
        <v>28.239202657807308</v>
      </c>
      <c r="EL30" s="42">
        <f t="shared" si="45"/>
        <v>28.239202657807308</v>
      </c>
      <c r="EM30" s="42">
        <f t="shared" si="45"/>
        <v>28.239202657807308</v>
      </c>
      <c r="EN30" s="42">
        <f t="shared" si="45"/>
        <v>28.239202657807308</v>
      </c>
      <c r="EO30" s="42">
        <f t="shared" si="45"/>
        <v>28.239202657807308</v>
      </c>
      <c r="EP30" s="42">
        <f t="shared" si="45"/>
        <v>28.239202657807308</v>
      </c>
      <c r="EQ30" s="42">
        <f t="shared" si="45"/>
        <v>28.239202657807308</v>
      </c>
      <c r="ER30" s="42">
        <f t="shared" si="45"/>
        <v>28.239202657807308</v>
      </c>
      <c r="ES30" s="42">
        <f t="shared" si="45"/>
        <v>28.239202657807308</v>
      </c>
      <c r="ET30" s="42">
        <f t="shared" si="45"/>
        <v>28.239202657807308</v>
      </c>
      <c r="EU30" s="42">
        <f t="shared" si="45"/>
        <v>28.239202657807308</v>
      </c>
      <c r="EV30" s="42">
        <f t="shared" si="45"/>
        <v>28.239202657807308</v>
      </c>
      <c r="EW30" s="42">
        <f t="shared" ref="EW30:FK30" si="46">EV30</f>
        <v>28.239202657807308</v>
      </c>
      <c r="EX30" s="42">
        <f t="shared" si="46"/>
        <v>28.239202657807308</v>
      </c>
      <c r="EY30" s="42">
        <f t="shared" si="46"/>
        <v>28.239202657807308</v>
      </c>
      <c r="EZ30" s="42">
        <f t="shared" si="46"/>
        <v>28.239202657807308</v>
      </c>
      <c r="FA30" s="42">
        <f t="shared" si="46"/>
        <v>28.239202657807308</v>
      </c>
      <c r="FB30" s="42">
        <f t="shared" si="46"/>
        <v>28.239202657807308</v>
      </c>
      <c r="FC30" s="42">
        <f t="shared" si="46"/>
        <v>28.239202657807308</v>
      </c>
      <c r="FD30" s="42">
        <f t="shared" si="46"/>
        <v>28.239202657807308</v>
      </c>
      <c r="FE30" s="42">
        <f t="shared" si="46"/>
        <v>28.239202657807308</v>
      </c>
      <c r="FF30" s="42">
        <f t="shared" si="46"/>
        <v>28.239202657807308</v>
      </c>
      <c r="FG30" s="42">
        <f t="shared" si="46"/>
        <v>28.239202657807308</v>
      </c>
      <c r="FH30" s="42">
        <f t="shared" si="46"/>
        <v>28.239202657807308</v>
      </c>
      <c r="FI30" s="42">
        <f t="shared" si="46"/>
        <v>28.239202657807308</v>
      </c>
      <c r="FJ30" s="42">
        <f t="shared" si="46"/>
        <v>28.239202657807308</v>
      </c>
      <c r="FK30" s="42">
        <f t="shared" si="46"/>
        <v>28.239202657807308</v>
      </c>
    </row>
    <row r="31" spans="1:167">
      <c r="A31" s="11" t="s">
        <v>14</v>
      </c>
      <c r="B31" s="28">
        <f>(B39)/B23*1000000</f>
        <v>379.51807228915663</v>
      </c>
      <c r="C31" s="28"/>
      <c r="D31" s="28">
        <f>(D39)/D23*1000000</f>
        <v>379.51807228915663</v>
      </c>
      <c r="E31" s="29"/>
      <c r="F31" s="28">
        <f>(F39)/F23*1000000</f>
        <v>379.51807228915669</v>
      </c>
      <c r="G31" s="28"/>
      <c r="H31" s="28"/>
      <c r="I31" s="28"/>
      <c r="J31" s="11" t="s">
        <v>14</v>
      </c>
      <c r="K31" s="42">
        <f>F31/12</f>
        <v>31.62650602409639</v>
      </c>
      <c r="L31" s="42">
        <f t="shared" si="42"/>
        <v>31.62650602409639</v>
      </c>
      <c r="M31" s="42">
        <f t="shared" si="42"/>
        <v>31.62650602409639</v>
      </c>
      <c r="N31" s="42">
        <f t="shared" si="42"/>
        <v>31.62650602409639</v>
      </c>
      <c r="O31" s="42">
        <f t="shared" si="42"/>
        <v>31.62650602409639</v>
      </c>
      <c r="P31" s="42">
        <f t="shared" si="42"/>
        <v>31.62650602409639</v>
      </c>
      <c r="Q31" s="42">
        <f t="shared" si="42"/>
        <v>31.62650602409639</v>
      </c>
      <c r="R31" s="42">
        <f t="shared" si="42"/>
        <v>31.62650602409639</v>
      </c>
      <c r="S31" s="42">
        <f t="shared" si="42"/>
        <v>31.62650602409639</v>
      </c>
      <c r="T31" s="42">
        <f t="shared" si="42"/>
        <v>31.62650602409639</v>
      </c>
      <c r="U31" s="42">
        <f t="shared" si="42"/>
        <v>31.62650602409639</v>
      </c>
      <c r="V31" s="42">
        <f t="shared" si="42"/>
        <v>31.62650602409639</v>
      </c>
      <c r="W31" s="42">
        <f t="shared" si="42"/>
        <v>31.62650602409639</v>
      </c>
      <c r="X31" s="42">
        <f t="shared" si="42"/>
        <v>31.62650602409639</v>
      </c>
      <c r="Y31" s="42">
        <f t="shared" si="42"/>
        <v>31.62650602409639</v>
      </c>
      <c r="Z31" s="42">
        <f t="shared" si="42"/>
        <v>31.62650602409639</v>
      </c>
      <c r="AA31" s="42">
        <f t="shared" si="42"/>
        <v>31.62650602409639</v>
      </c>
      <c r="AB31" s="42">
        <f t="shared" si="42"/>
        <v>31.62650602409639</v>
      </c>
      <c r="AC31" s="42">
        <f t="shared" si="42"/>
        <v>31.62650602409639</v>
      </c>
      <c r="AD31" s="42">
        <f t="shared" si="42"/>
        <v>31.62650602409639</v>
      </c>
      <c r="AE31" s="42">
        <f t="shared" si="42"/>
        <v>31.62650602409639</v>
      </c>
      <c r="AF31" s="42">
        <f t="shared" si="42"/>
        <v>31.62650602409639</v>
      </c>
      <c r="AG31" s="42">
        <f t="shared" si="42"/>
        <v>31.62650602409639</v>
      </c>
      <c r="AH31" s="42">
        <f t="shared" si="42"/>
        <v>31.62650602409639</v>
      </c>
      <c r="AI31" s="42">
        <f t="shared" si="42"/>
        <v>31.62650602409639</v>
      </c>
      <c r="AJ31" s="42">
        <f t="shared" si="42"/>
        <v>31.62650602409639</v>
      </c>
      <c r="AK31" s="42">
        <f t="shared" si="42"/>
        <v>31.62650602409639</v>
      </c>
      <c r="AL31" s="42">
        <f t="shared" si="42"/>
        <v>31.62650602409639</v>
      </c>
      <c r="AM31" s="42">
        <f t="shared" si="42"/>
        <v>31.62650602409639</v>
      </c>
      <c r="AN31" s="42">
        <f t="shared" si="42"/>
        <v>31.62650602409639</v>
      </c>
      <c r="AO31" s="42">
        <f t="shared" si="42"/>
        <v>31.62650602409639</v>
      </c>
      <c r="AP31" s="42">
        <f t="shared" si="42"/>
        <v>31.62650602409639</v>
      </c>
      <c r="AQ31" s="42">
        <f t="shared" si="42"/>
        <v>31.62650602409639</v>
      </c>
      <c r="AR31" s="42">
        <f t="shared" si="42"/>
        <v>31.62650602409639</v>
      </c>
      <c r="AS31" s="42">
        <f t="shared" si="42"/>
        <v>31.62650602409639</v>
      </c>
      <c r="AT31" s="42">
        <f t="shared" si="42"/>
        <v>31.62650602409639</v>
      </c>
      <c r="AU31" s="42">
        <f t="shared" si="42"/>
        <v>31.62650602409639</v>
      </c>
      <c r="AV31" s="42">
        <f t="shared" si="42"/>
        <v>31.62650602409639</v>
      </c>
      <c r="AW31" s="42">
        <f t="shared" si="42"/>
        <v>31.62650602409639</v>
      </c>
      <c r="AX31" s="42">
        <f t="shared" si="42"/>
        <v>31.62650602409639</v>
      </c>
      <c r="AY31" s="42">
        <f t="shared" si="42"/>
        <v>31.62650602409639</v>
      </c>
      <c r="AZ31" s="42">
        <f t="shared" si="42"/>
        <v>31.62650602409639</v>
      </c>
      <c r="BA31" s="42">
        <f t="shared" si="42"/>
        <v>31.62650602409639</v>
      </c>
      <c r="BB31" s="42">
        <f t="shared" si="42"/>
        <v>31.62650602409639</v>
      </c>
      <c r="BC31" s="42">
        <f t="shared" si="42"/>
        <v>31.62650602409639</v>
      </c>
      <c r="BD31" s="42">
        <f t="shared" si="42"/>
        <v>31.62650602409639</v>
      </c>
      <c r="BE31" s="42">
        <f t="shared" si="42"/>
        <v>31.62650602409639</v>
      </c>
      <c r="BF31" s="42">
        <f t="shared" si="42"/>
        <v>31.62650602409639</v>
      </c>
      <c r="BG31" s="42">
        <f t="shared" si="42"/>
        <v>31.62650602409639</v>
      </c>
      <c r="BH31" s="42">
        <f t="shared" si="42"/>
        <v>31.62650602409639</v>
      </c>
      <c r="BI31" s="42">
        <f t="shared" si="42"/>
        <v>31.62650602409639</v>
      </c>
      <c r="BJ31" s="42">
        <f t="shared" si="42"/>
        <v>31.62650602409639</v>
      </c>
      <c r="BK31" s="42">
        <f t="shared" si="42"/>
        <v>31.62650602409639</v>
      </c>
      <c r="BL31" s="42">
        <f t="shared" si="42"/>
        <v>31.62650602409639</v>
      </c>
      <c r="BM31" s="42">
        <f t="shared" si="42"/>
        <v>31.62650602409639</v>
      </c>
      <c r="BN31" s="42">
        <f t="shared" si="42"/>
        <v>31.62650602409639</v>
      </c>
      <c r="BO31" s="42">
        <f t="shared" si="42"/>
        <v>31.62650602409639</v>
      </c>
      <c r="BP31" s="42">
        <f t="shared" si="42"/>
        <v>31.62650602409639</v>
      </c>
      <c r="BQ31" s="42">
        <f t="shared" si="42"/>
        <v>31.62650602409639</v>
      </c>
      <c r="BR31" s="42">
        <f t="shared" si="42"/>
        <v>31.62650602409639</v>
      </c>
      <c r="BS31" s="42">
        <f t="shared" si="42"/>
        <v>31.62650602409639</v>
      </c>
      <c r="BT31" s="42">
        <f t="shared" si="42"/>
        <v>31.62650602409639</v>
      </c>
      <c r="BU31" s="42">
        <f t="shared" si="42"/>
        <v>31.62650602409639</v>
      </c>
      <c r="BV31" s="42">
        <f t="shared" si="42"/>
        <v>31.62650602409639</v>
      </c>
      <c r="BW31" s="42">
        <f t="shared" si="42"/>
        <v>31.62650602409639</v>
      </c>
      <c r="BX31" s="42">
        <f t="shared" si="38"/>
        <v>31.62650602409639</v>
      </c>
      <c r="BY31" s="42">
        <f t="shared" si="39"/>
        <v>31.62650602409639</v>
      </c>
      <c r="BZ31" s="42">
        <f t="shared" si="39"/>
        <v>31.62650602409639</v>
      </c>
      <c r="CA31" s="42">
        <f t="shared" si="39"/>
        <v>31.62650602409639</v>
      </c>
      <c r="CB31" s="42">
        <f t="shared" si="39"/>
        <v>31.62650602409639</v>
      </c>
      <c r="CC31" s="42">
        <f t="shared" si="39"/>
        <v>31.62650602409639</v>
      </c>
      <c r="CD31" s="42">
        <f t="shared" si="39"/>
        <v>31.62650602409639</v>
      </c>
      <c r="CE31" s="42">
        <f t="shared" si="39"/>
        <v>31.62650602409639</v>
      </c>
      <c r="CF31" s="42">
        <f t="shared" si="39"/>
        <v>31.62650602409639</v>
      </c>
      <c r="CG31" s="42">
        <f t="shared" si="39"/>
        <v>31.62650602409639</v>
      </c>
      <c r="CH31" s="42">
        <f t="shared" si="39"/>
        <v>31.62650602409639</v>
      </c>
      <c r="CI31" s="42">
        <f t="shared" si="39"/>
        <v>31.62650602409639</v>
      </c>
      <c r="CJ31" s="42">
        <f t="shared" si="39"/>
        <v>31.62650602409639</v>
      </c>
      <c r="CK31" s="42">
        <f t="shared" ref="CK31:EV31" si="47">CJ31</f>
        <v>31.62650602409639</v>
      </c>
      <c r="CL31" s="42">
        <f t="shared" si="47"/>
        <v>31.62650602409639</v>
      </c>
      <c r="CM31" s="42">
        <f t="shared" si="47"/>
        <v>31.62650602409639</v>
      </c>
      <c r="CN31" s="42">
        <f t="shared" si="47"/>
        <v>31.62650602409639</v>
      </c>
      <c r="CO31" s="42">
        <f t="shared" si="47"/>
        <v>31.62650602409639</v>
      </c>
      <c r="CP31" s="42">
        <f t="shared" si="47"/>
        <v>31.62650602409639</v>
      </c>
      <c r="CQ31" s="42">
        <f t="shared" si="47"/>
        <v>31.62650602409639</v>
      </c>
      <c r="CR31" s="42">
        <f t="shared" si="47"/>
        <v>31.62650602409639</v>
      </c>
      <c r="CS31" s="42">
        <f t="shared" si="47"/>
        <v>31.62650602409639</v>
      </c>
      <c r="CT31" s="42">
        <f t="shared" si="47"/>
        <v>31.62650602409639</v>
      </c>
      <c r="CU31" s="42">
        <f t="shared" si="47"/>
        <v>31.62650602409639</v>
      </c>
      <c r="CV31" s="42">
        <f t="shared" si="47"/>
        <v>31.62650602409639</v>
      </c>
      <c r="CW31" s="42">
        <f t="shared" si="47"/>
        <v>31.62650602409639</v>
      </c>
      <c r="CX31" s="42">
        <f t="shared" si="47"/>
        <v>31.62650602409639</v>
      </c>
      <c r="CY31" s="42">
        <f t="shared" si="47"/>
        <v>31.62650602409639</v>
      </c>
      <c r="CZ31" s="42">
        <f t="shared" si="47"/>
        <v>31.62650602409639</v>
      </c>
      <c r="DA31" s="42">
        <f t="shared" si="47"/>
        <v>31.62650602409639</v>
      </c>
      <c r="DB31" s="42">
        <f t="shared" si="47"/>
        <v>31.62650602409639</v>
      </c>
      <c r="DC31" s="42">
        <f t="shared" si="47"/>
        <v>31.62650602409639</v>
      </c>
      <c r="DD31" s="42">
        <f t="shared" si="47"/>
        <v>31.62650602409639</v>
      </c>
      <c r="DE31" s="42">
        <f t="shared" si="47"/>
        <v>31.62650602409639</v>
      </c>
      <c r="DF31" s="42">
        <f t="shared" si="47"/>
        <v>31.62650602409639</v>
      </c>
      <c r="DG31" s="42">
        <f t="shared" si="47"/>
        <v>31.62650602409639</v>
      </c>
      <c r="DH31" s="42">
        <f t="shared" si="47"/>
        <v>31.62650602409639</v>
      </c>
      <c r="DI31" s="42">
        <f t="shared" si="47"/>
        <v>31.62650602409639</v>
      </c>
      <c r="DJ31" s="42">
        <f t="shared" si="47"/>
        <v>31.62650602409639</v>
      </c>
      <c r="DK31" s="42">
        <f t="shared" si="47"/>
        <v>31.62650602409639</v>
      </c>
      <c r="DL31" s="42">
        <f t="shared" si="47"/>
        <v>31.62650602409639</v>
      </c>
      <c r="DM31" s="42">
        <f t="shared" si="47"/>
        <v>31.62650602409639</v>
      </c>
      <c r="DN31" s="42">
        <f t="shared" si="47"/>
        <v>31.62650602409639</v>
      </c>
      <c r="DO31" s="42">
        <f t="shared" si="47"/>
        <v>31.62650602409639</v>
      </c>
      <c r="DP31" s="42">
        <f t="shared" si="47"/>
        <v>31.62650602409639</v>
      </c>
      <c r="DQ31" s="42">
        <f t="shared" si="47"/>
        <v>31.62650602409639</v>
      </c>
      <c r="DR31" s="42">
        <f t="shared" si="47"/>
        <v>31.62650602409639</v>
      </c>
      <c r="DS31" s="42">
        <f t="shared" si="47"/>
        <v>31.62650602409639</v>
      </c>
      <c r="DT31" s="42">
        <f t="shared" si="47"/>
        <v>31.62650602409639</v>
      </c>
      <c r="DU31" s="42">
        <f t="shared" si="47"/>
        <v>31.62650602409639</v>
      </c>
      <c r="DV31" s="42">
        <f t="shared" si="47"/>
        <v>31.62650602409639</v>
      </c>
      <c r="DW31" s="42">
        <f t="shared" si="47"/>
        <v>31.62650602409639</v>
      </c>
      <c r="DX31" s="42">
        <f t="shared" si="47"/>
        <v>31.62650602409639</v>
      </c>
      <c r="DY31" s="42">
        <f t="shared" si="47"/>
        <v>31.62650602409639</v>
      </c>
      <c r="DZ31" s="42">
        <f t="shared" si="47"/>
        <v>31.62650602409639</v>
      </c>
      <c r="EA31" s="42">
        <f t="shared" si="47"/>
        <v>31.62650602409639</v>
      </c>
      <c r="EB31" s="42">
        <f t="shared" si="47"/>
        <v>31.62650602409639</v>
      </c>
      <c r="EC31" s="42">
        <f t="shared" si="47"/>
        <v>31.62650602409639</v>
      </c>
      <c r="ED31" s="42">
        <f t="shared" si="47"/>
        <v>31.62650602409639</v>
      </c>
      <c r="EE31" s="42">
        <f t="shared" si="47"/>
        <v>31.62650602409639</v>
      </c>
      <c r="EF31" s="42">
        <f t="shared" si="47"/>
        <v>31.62650602409639</v>
      </c>
      <c r="EG31" s="42">
        <f t="shared" si="47"/>
        <v>31.62650602409639</v>
      </c>
      <c r="EH31" s="42">
        <f t="shared" si="47"/>
        <v>31.62650602409639</v>
      </c>
      <c r="EI31" s="42">
        <f t="shared" si="47"/>
        <v>31.62650602409639</v>
      </c>
      <c r="EJ31" s="42">
        <f t="shared" si="47"/>
        <v>31.62650602409639</v>
      </c>
      <c r="EK31" s="42">
        <f t="shared" si="47"/>
        <v>31.62650602409639</v>
      </c>
      <c r="EL31" s="42">
        <f t="shared" si="47"/>
        <v>31.62650602409639</v>
      </c>
      <c r="EM31" s="42">
        <f t="shared" si="47"/>
        <v>31.62650602409639</v>
      </c>
      <c r="EN31" s="42">
        <f t="shared" si="47"/>
        <v>31.62650602409639</v>
      </c>
      <c r="EO31" s="42">
        <f t="shared" si="47"/>
        <v>31.62650602409639</v>
      </c>
      <c r="EP31" s="42">
        <f t="shared" si="47"/>
        <v>31.62650602409639</v>
      </c>
      <c r="EQ31" s="42">
        <f t="shared" si="47"/>
        <v>31.62650602409639</v>
      </c>
      <c r="ER31" s="42">
        <f t="shared" si="47"/>
        <v>31.62650602409639</v>
      </c>
      <c r="ES31" s="42">
        <f t="shared" si="47"/>
        <v>31.62650602409639</v>
      </c>
      <c r="ET31" s="42">
        <f t="shared" si="47"/>
        <v>31.62650602409639</v>
      </c>
      <c r="EU31" s="42">
        <f t="shared" si="47"/>
        <v>31.62650602409639</v>
      </c>
      <c r="EV31" s="42">
        <f t="shared" si="47"/>
        <v>31.62650602409639</v>
      </c>
      <c r="EW31" s="42">
        <f t="shared" ref="EW31:FK31" si="48">EV31</f>
        <v>31.62650602409639</v>
      </c>
      <c r="EX31" s="42">
        <f t="shared" si="48"/>
        <v>31.62650602409639</v>
      </c>
      <c r="EY31" s="42">
        <f t="shared" si="48"/>
        <v>31.62650602409639</v>
      </c>
      <c r="EZ31" s="42">
        <f t="shared" si="48"/>
        <v>31.62650602409639</v>
      </c>
      <c r="FA31" s="42">
        <f t="shared" si="48"/>
        <v>31.62650602409639</v>
      </c>
      <c r="FB31" s="42">
        <f t="shared" si="48"/>
        <v>31.62650602409639</v>
      </c>
      <c r="FC31" s="42">
        <f t="shared" si="48"/>
        <v>31.62650602409639</v>
      </c>
      <c r="FD31" s="42">
        <f t="shared" si="48"/>
        <v>31.62650602409639</v>
      </c>
      <c r="FE31" s="42">
        <f t="shared" si="48"/>
        <v>31.62650602409639</v>
      </c>
      <c r="FF31" s="42">
        <f t="shared" si="48"/>
        <v>31.62650602409639</v>
      </c>
      <c r="FG31" s="42">
        <f t="shared" si="48"/>
        <v>31.62650602409639</v>
      </c>
      <c r="FH31" s="42">
        <f t="shared" si="48"/>
        <v>31.62650602409639</v>
      </c>
      <c r="FI31" s="42">
        <f t="shared" si="48"/>
        <v>31.62650602409639</v>
      </c>
      <c r="FJ31" s="42">
        <f t="shared" si="48"/>
        <v>31.62650602409639</v>
      </c>
      <c r="FK31" s="42">
        <f t="shared" si="48"/>
        <v>31.62650602409639</v>
      </c>
    </row>
    <row r="32" spans="1:167">
      <c r="A32" s="11" t="s">
        <v>19</v>
      </c>
      <c r="B32" s="30">
        <f>(B40/B24)*1000000</f>
        <v>323.44503641651932</v>
      </c>
      <c r="C32" s="30"/>
      <c r="D32" s="30">
        <f>(D40/D24)*1000000</f>
        <v>334.12210127780401</v>
      </c>
      <c r="E32" s="29"/>
      <c r="F32" s="30">
        <f>(F40/F24)*1000000</f>
        <v>345.15162081056894</v>
      </c>
      <c r="G32" s="30"/>
      <c r="H32" s="30"/>
      <c r="I32" s="30"/>
      <c r="J32" s="45" t="s">
        <v>48</v>
      </c>
      <c r="K32" s="43">
        <f t="shared" ref="K32:AP32" si="49">K40*1000000/K24</f>
        <v>26.953753034709948</v>
      </c>
      <c r="L32" s="43">
        <f t="shared" si="49"/>
        <v>27.028643565306588</v>
      </c>
      <c r="M32" s="43">
        <f t="shared" si="49"/>
        <v>27.103633991967904</v>
      </c>
      <c r="N32" s="43">
        <f t="shared" si="49"/>
        <v>27.178637406635357</v>
      </c>
      <c r="O32" s="43">
        <f t="shared" si="49"/>
        <v>27.253568973647425</v>
      </c>
      <c r="P32" s="43">
        <f t="shared" si="49"/>
        <v>27.328346167202735</v>
      </c>
      <c r="Q32" s="43">
        <f t="shared" si="49"/>
        <v>27.402888989429957</v>
      </c>
      <c r="R32" s="43">
        <f t="shared" si="49"/>
        <v>27.477120167844291</v>
      </c>
      <c r="S32" s="43">
        <f t="shared" si="49"/>
        <v>27.550965331285695</v>
      </c>
      <c r="T32" s="43">
        <f t="shared" si="49"/>
        <v>27.624353163742096</v>
      </c>
      <c r="U32" s="43">
        <f t="shared" si="49"/>
        <v>27.697215535757596</v>
      </c>
      <c r="V32" s="43">
        <f t="shared" si="49"/>
        <v>27.769487613406675</v>
      </c>
      <c r="W32" s="43">
        <f t="shared" si="49"/>
        <v>27.843508439817004</v>
      </c>
      <c r="X32" s="43">
        <f t="shared" si="49"/>
        <v>27.91443893826381</v>
      </c>
      <c r="Y32" s="43">
        <f t="shared" si="49"/>
        <v>27.984602210304722</v>
      </c>
      <c r="Z32" s="43">
        <f t="shared" si="49"/>
        <v>28.053947345500863</v>
      </c>
      <c r="AA32" s="43">
        <f t="shared" si="49"/>
        <v>28.122426959179464</v>
      </c>
      <c r="AB32" s="43">
        <f t="shared" si="49"/>
        <v>28.189997178570813</v>
      </c>
      <c r="AC32" s="43">
        <f t="shared" si="49"/>
        <v>28.256617612331702</v>
      </c>
      <c r="AD32" s="43">
        <f t="shared" si="49"/>
        <v>28.322251304827617</v>
      </c>
      <c r="AE32" s="43">
        <f t="shared" si="49"/>
        <v>28.386864676600506</v>
      </c>
      <c r="AF32" s="43">
        <f t="shared" si="49"/>
        <v>28.450427452479957</v>
      </c>
      <c r="AG32" s="43">
        <f t="shared" si="49"/>
        <v>28.512912578805295</v>
      </c>
      <c r="AH32" s="43">
        <f t="shared" si="49"/>
        <v>28.574296131215664</v>
      </c>
      <c r="AI32" s="43">
        <f t="shared" si="49"/>
        <v>28.634557214438235</v>
      </c>
      <c r="AJ32" s="43">
        <f t="shared" si="49"/>
        <v>28.693677855461306</v>
      </c>
      <c r="AK32" s="43">
        <f t="shared" si="49"/>
        <v>28.751642891424165</v>
      </c>
      <c r="AL32" s="43">
        <f t="shared" si="49"/>
        <v>28.808439853488569</v>
      </c>
      <c r="AM32" s="43">
        <f t="shared" si="49"/>
        <v>28.864058847881925</v>
      </c>
      <c r="AN32" s="43">
        <f t="shared" si="49"/>
        <v>28.918492435220319</v>
      </c>
      <c r="AO32" s="43">
        <f t="shared" si="49"/>
        <v>28.971735509132539</v>
      </c>
      <c r="AP32" s="43">
        <f t="shared" si="49"/>
        <v>29.023785175116526</v>
      </c>
      <c r="AQ32" s="43">
        <f t="shared" ref="AQ32:BV32" si="50">AQ40*1000000/AQ24</f>
        <v>29.074640630467474</v>
      </c>
      <c r="AR32" s="43">
        <f t="shared" si="50"/>
        <v>29.124303046024764</v>
      </c>
      <c r="AS32" s="43">
        <f t="shared" si="50"/>
        <v>29.172775450393214</v>
      </c>
      <c r="AT32" s="43">
        <f t="shared" si="50"/>
        <v>29.220062617203983</v>
      </c>
      <c r="AU32" s="43">
        <f t="shared" si="50"/>
        <v>29.266170955893042</v>
      </c>
      <c r="AV32" s="43">
        <f t="shared" si="50"/>
        <v>29.311108406390925</v>
      </c>
      <c r="AW32" s="43">
        <f t="shared" si="50"/>
        <v>29.354884338035991</v>
      </c>
      <c r="AX32" s="43">
        <f t="shared" si="50"/>
        <v>29.397509452947563</v>
      </c>
      <c r="AY32" s="43">
        <f t="shared" si="50"/>
        <v>29.438995694022264</v>
      </c>
      <c r="AZ32" s="43">
        <f t="shared" si="50"/>
        <v>29.479356157649246</v>
      </c>
      <c r="BA32" s="43">
        <f t="shared" si="50"/>
        <v>29.51860501117708</v>
      </c>
      <c r="BB32" s="43">
        <f t="shared" si="50"/>
        <v>29.556757415106418</v>
      </c>
      <c r="BC32" s="43">
        <f t="shared" si="50"/>
        <v>29.593829449929487</v>
      </c>
      <c r="BD32" s="43">
        <f t="shared" si="50"/>
        <v>29.629838047488498</v>
      </c>
      <c r="BE32" s="43">
        <f t="shared" si="50"/>
        <v>29.664800926681654</v>
      </c>
      <c r="BF32" s="43">
        <f t="shared" si="50"/>
        <v>29.698736533306299</v>
      </c>
      <c r="BG32" s="43">
        <f t="shared" si="50"/>
        <v>29.731663983794984</v>
      </c>
      <c r="BH32" s="43">
        <f t="shared" si="50"/>
        <v>29.763603012570744</v>
      </c>
      <c r="BI32" s="43">
        <f t="shared" si="50"/>
        <v>29.794573922723561</v>
      </c>
      <c r="BJ32" s="43">
        <f t="shared" si="50"/>
        <v>29.824597539690643</v>
      </c>
      <c r="BK32" s="43">
        <f t="shared" si="50"/>
        <v>29.853695167607835</v>
      </c>
      <c r="BL32" s="43">
        <f t="shared" si="50"/>
        <v>29.881888547990279</v>
      </c>
      <c r="BM32" s="43">
        <f t="shared" si="50"/>
        <v>29.90912198547451</v>
      </c>
      <c r="BN32" s="43">
        <f t="shared" si="50"/>
        <v>29.935425828840181</v>
      </c>
      <c r="BO32" s="43">
        <f t="shared" si="50"/>
        <v>29.960830128105684</v>
      </c>
      <c r="BP32" s="43">
        <f t="shared" si="50"/>
        <v>29.985364580172298</v>
      </c>
      <c r="BQ32" s="43">
        <f t="shared" si="50"/>
        <v>30.009058479441507</v>
      </c>
      <c r="BR32" s="43">
        <f t="shared" si="50"/>
        <v>30.031940673207739</v>
      </c>
      <c r="BS32" s="43">
        <f t="shared" si="50"/>
        <v>30.054039521626169</v>
      </c>
      <c r="BT32" s="43">
        <f t="shared" si="50"/>
        <v>30.075382862053292</v>
      </c>
      <c r="BU32" s="43">
        <f t="shared" si="50"/>
        <v>30.095997977557808</v>
      </c>
      <c r="BV32" s="43">
        <f t="shared" si="50"/>
        <v>30.115911569399</v>
      </c>
      <c r="BW32" s="43">
        <f t="shared" ref="BW32:DB32" si="51">BW40*1000000/BW24</f>
        <v>30.135149733271025</v>
      </c>
      <c r="BX32" s="43">
        <f t="shared" si="51"/>
        <v>30.153737939113164</v>
      </c>
      <c r="BY32" s="43">
        <f t="shared" si="51"/>
        <v>30.171701014287823</v>
      </c>
      <c r="BZ32" s="43">
        <f t="shared" si="51"/>
        <v>30.189063129931228</v>
      </c>
      <c r="CA32" s="43">
        <f t="shared" si="51"/>
        <v>30.205847790284498</v>
      </c>
      <c r="CB32" s="43">
        <f t="shared" si="51"/>
        <v>30.222077824816637</v>
      </c>
      <c r="CC32" s="43">
        <f t="shared" si="51"/>
        <v>30.237775382954506</v>
      </c>
      <c r="CD32" s="43">
        <f t="shared" si="51"/>
        <v>30.25296193123976</v>
      </c>
      <c r="CE32" s="43">
        <f t="shared" si="51"/>
        <v>30.267658252736585</v>
      </c>
      <c r="CF32" s="43">
        <f t="shared" si="51"/>
        <v>30.281884448519619</v>
      </c>
      <c r="CG32" s="43">
        <f t="shared" si="51"/>
        <v>30.295659941076114</v>
      </c>
      <c r="CH32" s="43">
        <f t="shared" si="51"/>
        <v>30.309003479462223</v>
      </c>
      <c r="CI32" s="43">
        <f t="shared" si="51"/>
        <v>30.321933146058459</v>
      </c>
      <c r="CJ32" s="43">
        <f t="shared" si="51"/>
        <v>30.334466364775498</v>
      </c>
      <c r="CK32" s="43">
        <f t="shared" si="51"/>
        <v>30.346619910567387</v>
      </c>
      <c r="CL32" s="43">
        <f t="shared" si="51"/>
        <v>30.358409920115079</v>
      </c>
      <c r="CM32" s="43">
        <f t="shared" si="51"/>
        <v>30.369851903549733</v>
      </c>
      <c r="CN32" s="43">
        <f t="shared" si="51"/>
        <v>30.380960757091199</v>
      </c>
      <c r="CO32" s="43">
        <f t="shared" si="51"/>
        <v>30.391750776483509</v>
      </c>
      <c r="CP32" s="43">
        <f t="shared" si="51"/>
        <v>30.402235671115601</v>
      </c>
      <c r="CQ32" s="43">
        <f t="shared" si="51"/>
        <v>30.412428578721691</v>
      </c>
      <c r="CR32" s="43">
        <f t="shared" si="51"/>
        <v>30.422342080562085</v>
      </c>
      <c r="CS32" s="43">
        <f t="shared" si="51"/>
        <v>30.431988216991307</v>
      </c>
      <c r="CT32" s="43">
        <f t="shared" si="51"/>
        <v>30.441378503326845</v>
      </c>
      <c r="CU32" s="43">
        <f t="shared" si="51"/>
        <v>30.450523945937604</v>
      </c>
      <c r="CV32" s="43">
        <f t="shared" si="51"/>
        <v>30.459435058477059</v>
      </c>
      <c r="CW32" s="43">
        <f t="shared" si="51"/>
        <v>30.468121878192175</v>
      </c>
      <c r="CX32" s="43">
        <f t="shared" si="51"/>
        <v>30.476593982244374</v>
      </c>
      <c r="CY32" s="43">
        <f t="shared" si="51"/>
        <v>30.484860503984581</v>
      </c>
      <c r="CZ32" s="43">
        <f t="shared" si="51"/>
        <v>30.492930149129407</v>
      </c>
      <c r="DA32" s="43">
        <f t="shared" si="51"/>
        <v>30.500811211790648</v>
      </c>
      <c r="DB32" s="43">
        <f t="shared" si="51"/>
        <v>30.508511590315202</v>
      </c>
      <c r="DC32" s="43">
        <f t="shared" ref="DC32:EH32" si="52">DC40*1000000/DC24</f>
        <v>30.516038802896741</v>
      </c>
      <c r="DD32" s="43">
        <f t="shared" si="52"/>
        <v>30.523400002925541</v>
      </c>
      <c r="DE32" s="43">
        <f t="shared" si="52"/>
        <v>30.530601994045984</v>
      </c>
      <c r="DF32" s="43">
        <f t="shared" si="52"/>
        <v>30.537651244896367</v>
      </c>
      <c r="DG32" s="43">
        <f t="shared" si="52"/>
        <v>30.544553903508174</v>
      </c>
      <c r="DH32" s="43">
        <f t="shared" si="52"/>
        <v>30.551315811346349</v>
      </c>
      <c r="DI32" s="43">
        <f t="shared" si="52"/>
        <v>30.557942516974627</v>
      </c>
      <c r="DJ32" s="43">
        <f t="shared" si="52"/>
        <v>30.564439289333396</v>
      </c>
      <c r="DK32" s="43">
        <f t="shared" si="52"/>
        <v>30.570811130620111</v>
      </c>
      <c r="DL32" s="43">
        <f t="shared" si="52"/>
        <v>30.577062788764973</v>
      </c>
      <c r="DM32" s="43">
        <f t="shared" si="52"/>
        <v>30.583198769496651</v>
      </c>
      <c r="DN32" s="43">
        <f t="shared" si="52"/>
        <v>30.589223347995393</v>
      </c>
      <c r="DO32" s="43">
        <f t="shared" si="52"/>
        <v>30.595140580132348</v>
      </c>
      <c r="DP32" s="43">
        <f t="shared" si="52"/>
        <v>30.600954313296075</v>
      </c>
      <c r="DQ32" s="43">
        <f t="shared" si="52"/>
        <v>30.606668196808386</v>
      </c>
      <c r="DR32" s="43">
        <f t="shared" si="52"/>
        <v>30.612285691933568</v>
      </c>
      <c r="DS32" s="43">
        <f t="shared" si="52"/>
        <v>30.617810081485739</v>
      </c>
      <c r="DT32" s="43">
        <f t="shared" si="52"/>
        <v>30.623244479040675</v>
      </c>
      <c r="DU32" s="43">
        <f t="shared" si="52"/>
        <v>30.628591837759096</v>
      </c>
      <c r="DV32" s="43">
        <f t="shared" si="52"/>
        <v>30.633854958829343</v>
      </c>
      <c r="DW32" s="43">
        <f t="shared" si="52"/>
        <v>30.639036499538076</v>
      </c>
      <c r="DX32" s="43">
        <f t="shared" si="52"/>
        <v>30.644138980978248</v>
      </c>
      <c r="DY32" s="43">
        <f t="shared" si="52"/>
        <v>30.649164795404044</v>
      </c>
      <c r="DZ32" s="43">
        <f t="shared" si="52"/>
        <v>30.65411621324289</v>
      </c>
      <c r="EA32" s="43">
        <f t="shared" si="52"/>
        <v>30.658995389774997</v>
      </c>
      <c r="EB32" s="43">
        <f t="shared" si="52"/>
        <v>30.663804371491029</v>
      </c>
      <c r="EC32" s="43">
        <f t="shared" si="52"/>
        <v>30.668545102138861</v>
      </c>
      <c r="ED32" s="43">
        <f t="shared" si="52"/>
        <v>30.673219428470059</v>
      </c>
      <c r="EE32" s="43">
        <f t="shared" si="52"/>
        <v>30.677829105697409</v>
      </c>
      <c r="EF32" s="43">
        <f t="shared" si="52"/>
        <v>30.682375802673953</v>
      </c>
      <c r="EG32" s="43">
        <f t="shared" si="52"/>
        <v>30.68686110680482</v>
      </c>
      <c r="EH32" s="43">
        <f t="shared" si="52"/>
        <v>30.691286528702399</v>
      </c>
      <c r="EI32" s="43">
        <f t="shared" ref="EI32:FK32" si="53">EI40*1000000/EI24</f>
        <v>30.695653506595384</v>
      </c>
      <c r="EJ32" s="43">
        <f t="shared" si="53"/>
        <v>30.699963410502303</v>
      </c>
      <c r="EK32" s="43">
        <f t="shared" si="53"/>
        <v>30.704217546179734</v>
      </c>
      <c r="EL32" s="43">
        <f t="shared" si="53"/>
        <v>30.70841715885507</v>
      </c>
      <c r="EM32" s="43">
        <f t="shared" si="53"/>
        <v>30.712563436753797</v>
      </c>
      <c r="EN32" s="43">
        <f t="shared" si="53"/>
        <v>30.716657514430693</v>
      </c>
      <c r="EO32" s="43">
        <f t="shared" si="53"/>
        <v>30.720700475914221</v>
      </c>
      <c r="EP32" s="43">
        <f t="shared" si="53"/>
        <v>30.724693357673015</v>
      </c>
      <c r="EQ32" s="43">
        <f t="shared" si="53"/>
        <v>30.728637151413292</v>
      </c>
      <c r="ER32" s="43">
        <f t="shared" si="53"/>
        <v>30.732532806715334</v>
      </c>
      <c r="ES32" s="43">
        <f t="shared" si="53"/>
        <v>30.736381233517378</v>
      </c>
      <c r="ET32" s="43">
        <f t="shared" si="53"/>
        <v>30.740183304454433</v>
      </c>
      <c r="EU32" s="43">
        <f t="shared" si="53"/>
        <v>30.743939857059814</v>
      </c>
      <c r="EV32" s="43">
        <f t="shared" si="53"/>
        <v>30.747651695836261</v>
      </c>
      <c r="EW32" s="43">
        <f t="shared" si="53"/>
        <v>30.751319594203807</v>
      </c>
      <c r="EX32" s="43">
        <f t="shared" si="53"/>
        <v>30.75494429633083</v>
      </c>
      <c r="EY32" s="43">
        <f t="shared" si="53"/>
        <v>30.758526518854719</v>
      </c>
      <c r="EZ32" s="43">
        <f t="shared" si="53"/>
        <v>30.762066952498131</v>
      </c>
      <c r="FA32" s="43">
        <f t="shared" si="53"/>
        <v>30.765566263586638</v>
      </c>
      <c r="FB32" s="43">
        <f t="shared" si="53"/>
        <v>30.76902509547331</v>
      </c>
      <c r="FC32" s="43">
        <f t="shared" si="53"/>
        <v>30.772444069875295</v>
      </c>
      <c r="FD32" s="43">
        <f t="shared" si="53"/>
        <v>30.775823788127745</v>
      </c>
      <c r="FE32" s="43">
        <f t="shared" si="53"/>
        <v>30.779164832359474</v>
      </c>
      <c r="FF32" s="43">
        <f t="shared" si="53"/>
        <v>30.782467766595062</v>
      </c>
      <c r="FG32" s="43">
        <f t="shared" si="53"/>
        <v>30.785733137787663</v>
      </c>
      <c r="FH32" s="43">
        <f t="shared" si="53"/>
        <v>30.788961476786589</v>
      </c>
      <c r="FI32" s="43">
        <f t="shared" si="53"/>
        <v>30.792153299243516</v>
      </c>
      <c r="FJ32" s="43">
        <f t="shared" si="53"/>
        <v>30.795309106460962</v>
      </c>
      <c r="FK32" s="43">
        <f t="shared" si="53"/>
        <v>30.798429386186562</v>
      </c>
    </row>
    <row r="33" spans="1:167">
      <c r="C33" s="5"/>
      <c r="D33" s="5"/>
      <c r="E33" s="5"/>
      <c r="F33" s="12"/>
      <c r="G33" s="12"/>
      <c r="H33" s="12"/>
      <c r="I33" s="12"/>
      <c r="J33" s="5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</row>
    <row r="34" spans="1:167">
      <c r="F34" s="11"/>
      <c r="G34" s="11"/>
      <c r="H34" s="11"/>
      <c r="I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</row>
    <row r="35" spans="1:167">
      <c r="A35" s="2" t="s">
        <v>27</v>
      </c>
      <c r="F35" s="11"/>
      <c r="G35" s="11"/>
      <c r="H35" s="11"/>
      <c r="I35" s="11"/>
      <c r="J35" s="2" t="s">
        <v>20</v>
      </c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</row>
    <row r="36" spans="1:167">
      <c r="A36" t="s">
        <v>11</v>
      </c>
      <c r="B36" s="12">
        <f>B20/D20*D36</f>
        <v>16.017192982456137</v>
      </c>
      <c r="C36" s="5"/>
      <c r="D36" s="5">
        <v>23.9</v>
      </c>
      <c r="E36" s="5"/>
      <c r="F36" s="12">
        <f>D36/B36*D36</f>
        <v>35.662303664921467</v>
      </c>
      <c r="G36" s="12"/>
      <c r="H36" s="12"/>
      <c r="I36" s="12"/>
      <c r="J36" t="s">
        <v>11</v>
      </c>
      <c r="K36" s="12">
        <f>K20*K28/1000000</f>
        <v>1.3347660818713449</v>
      </c>
      <c r="L36" s="12">
        <f t="shared" ref="L36:BW39" si="54">L20*L28/1000000</f>
        <v>1.3848444293262305</v>
      </c>
      <c r="M36" s="12">
        <f t="shared" si="54"/>
        <v>1.4357624943083893</v>
      </c>
      <c r="N36" s="12">
        <f t="shared" si="54"/>
        <v>1.4874969140795078</v>
      </c>
      <c r="O36" s="12">
        <f t="shared" si="54"/>
        <v>1.5400234943913411</v>
      </c>
      <c r="P36" s="12">
        <f t="shared" si="54"/>
        <v>1.5933172684185015</v>
      </c>
      <c r="Q36" s="12">
        <f t="shared" si="54"/>
        <v>1.6473525561596305</v>
      </c>
      <c r="R36" s="12">
        <f t="shared" si="54"/>
        <v>1.7021030240825035</v>
      </c>
      <c r="S36" s="12">
        <f t="shared" si="54"/>
        <v>1.7575417447980799</v>
      </c>
      <c r="T36" s="12">
        <f t="shared" si="54"/>
        <v>1.8136412565585869</v>
      </c>
      <c r="U36" s="12">
        <f t="shared" si="54"/>
        <v>1.8703736223853067</v>
      </c>
      <c r="V36" s="12">
        <f t="shared" si="54"/>
        <v>1.9277104886427354</v>
      </c>
      <c r="W36" s="12">
        <f t="shared" si="54"/>
        <v>1.9916666666666665</v>
      </c>
      <c r="X36" s="12">
        <f t="shared" si="54"/>
        <v>2.0503040241131716</v>
      </c>
      <c r="Y36" s="12">
        <f t="shared" si="54"/>
        <v>2.1094604701736972</v>
      </c>
      <c r="Z36" s="12">
        <f t="shared" si="54"/>
        <v>2.1691064638370636</v>
      </c>
      <c r="AA36" s="12">
        <f t="shared" si="54"/>
        <v>2.229212325967207</v>
      </c>
      <c r="AB36" s="12">
        <f t="shared" si="54"/>
        <v>2.2897482915078995</v>
      </c>
      <c r="AC36" s="12">
        <f t="shared" si="54"/>
        <v>2.3506845601691682</v>
      </c>
      <c r="AD36" s="12">
        <f t="shared" si="54"/>
        <v>2.4119913455040725</v>
      </c>
      <c r="AE36" s="12">
        <f t="shared" si="54"/>
        <v>2.4736389222955184</v>
      </c>
      <c r="AF36" s="12">
        <f t="shared" si="54"/>
        <v>2.5355976721835534</v>
      </c>
      <c r="AG36" s="12">
        <f t="shared" si="54"/>
        <v>2.5978381274739637</v>
      </c>
      <c r="AH36" s="12">
        <f t="shared" si="54"/>
        <v>2.6603310130790434</v>
      </c>
      <c r="AI36" s="12">
        <f t="shared" si="54"/>
        <v>2.7230472865510085</v>
      </c>
      <c r="AJ36" s="12">
        <f t="shared" si="54"/>
        <v>2.7859581761777514</v>
      </c>
      <c r="AK36" s="12">
        <f t="shared" si="54"/>
        <v>2.8490352171193605</v>
      </c>
      <c r="AL36" s="12">
        <f t="shared" si="54"/>
        <v>2.9122502855721328</v>
      </c>
      <c r="AM36" s="12">
        <f t="shared" si="54"/>
        <v>2.9755756309546255</v>
      </c>
      <c r="AN36" s="12">
        <f t="shared" si="54"/>
        <v>3.0389839061176276</v>
      </c>
      <c r="AO36" s="12">
        <f t="shared" si="54"/>
        <v>3.1024481955868075</v>
      </c>
      <c r="AP36" s="12">
        <f t="shared" si="54"/>
        <v>3.1659420418531425</v>
      </c>
      <c r="AQ36" s="12">
        <f t="shared" si="54"/>
        <v>3.2294394697321653</v>
      </c>
      <c r="AR36" s="12">
        <f t="shared" si="54"/>
        <v>3.2929150088184658</v>
      </c>
      <c r="AS36" s="12">
        <f t="shared" si="54"/>
        <v>3.3563437140668424</v>
      </c>
      <c r="AT36" s="12">
        <f t="shared" si="54"/>
        <v>3.4197011845360286</v>
      </c>
      <c r="AU36" s="12">
        <f t="shared" si="54"/>
        <v>3.4829635803349221</v>
      </c>
      <c r="AV36" s="12">
        <f t="shared" si="54"/>
        <v>3.5461076378149423</v>
      </c>
      <c r="AW36" s="12">
        <f t="shared" si="54"/>
        <v>3.6091106830552757</v>
      </c>
      <c r="AX36" s="12">
        <f t="shared" si="54"/>
        <v>3.6719506436906424</v>
      </c>
      <c r="AY36" s="12">
        <f t="shared" si="54"/>
        <v>3.7346060591335974</v>
      </c>
      <c r="AZ36" s="12">
        <f t="shared" si="54"/>
        <v>3.7970560892454674</v>
      </c>
      <c r="BA36" s="12">
        <f t="shared" si="54"/>
        <v>3.8592805215117054</v>
      </c>
      <c r="BB36" s="12">
        <f t="shared" si="54"/>
        <v>3.9212597767788666</v>
      </c>
      <c r="BC36" s="12">
        <f t="shared" si="54"/>
        <v>3.9829749136114319</v>
      </c>
      <c r="BD36" s="12">
        <f t="shared" si="54"/>
        <v>4.0444076313275241</v>
      </c>
      <c r="BE36" s="12">
        <f t="shared" si="54"/>
        <v>4.1055402717730276</v>
      </c>
      <c r="BF36" s="12">
        <f t="shared" si="54"/>
        <v>4.1663558198939095</v>
      </c>
      <c r="BG36" s="12">
        <f t="shared" si="54"/>
        <v>4.226837903166512</v>
      </c>
      <c r="BH36" s="12">
        <f t="shared" si="54"/>
        <v>4.286970789945423</v>
      </c>
      <c r="BI36" s="12">
        <f t="shared" si="54"/>
        <v>4.3467393867880633</v>
      </c>
      <c r="BJ36" s="12">
        <f t="shared" si="54"/>
        <v>4.4061292348146308</v>
      </c>
      <c r="BK36" s="12">
        <f t="shared" si="54"/>
        <v>4.4651265051611571</v>
      </c>
      <c r="BL36" s="12">
        <f t="shared" si="54"/>
        <v>4.5237179935826646</v>
      </c>
      <c r="BM36" s="12">
        <f t="shared" si="54"/>
        <v>4.5818911142622376</v>
      </c>
      <c r="BN36" s="12">
        <f t="shared" si="54"/>
        <v>4.6396338928807506</v>
      </c>
      <c r="BO36" s="12">
        <f t="shared" si="54"/>
        <v>4.6969349590006706</v>
      </c>
      <c r="BP36" s="12">
        <f t="shared" si="54"/>
        <v>4.7537835378160027</v>
      </c>
      <c r="BQ36" s="12">
        <f t="shared" si="54"/>
        <v>4.8101694413190197</v>
      </c>
      <c r="BR36" s="12">
        <f t="shared" si="54"/>
        <v>4.8660830589328459</v>
      </c>
      <c r="BS36" s="12">
        <f t="shared" si="54"/>
        <v>4.9215153476574782</v>
      </c>
      <c r="BT36" s="12">
        <f t="shared" si="54"/>
        <v>4.9764578217751341</v>
      </c>
      <c r="BU36" s="12">
        <f t="shared" si="54"/>
        <v>5.0309025421591951</v>
      </c>
      <c r="BV36" s="12">
        <f t="shared" si="54"/>
        <v>5.0848421052293444</v>
      </c>
      <c r="BW36" s="12">
        <f t="shared" si="54"/>
        <v>5.1382696315937624</v>
      </c>
      <c r="BX36" s="12">
        <f t="shared" ref="BX36:CJ39" si="55">BX20*BX28/1000000</f>
        <v>5.1911787544175763</v>
      </c>
      <c r="BY36" s="12">
        <f t="shared" si="55"/>
        <v>5.243563607554993</v>
      </c>
      <c r="BZ36" s="12">
        <f t="shared" si="55"/>
        <v>5.2954188134808975</v>
      </c>
      <c r="CA36" s="12">
        <f t="shared" si="55"/>
        <v>5.3467394710559297</v>
      </c>
      <c r="CB36" s="12">
        <f t="shared" si="55"/>
        <v>5.397521143157415</v>
      </c>
      <c r="CC36" s="12">
        <f t="shared" si="55"/>
        <v>5.4477598442068507</v>
      </c>
      <c r="CD36" s="12">
        <f t="shared" si="55"/>
        <v>5.4974520276229759</v>
      </c>
      <c r="CE36" s="12">
        <f t="shared" si="55"/>
        <v>5.5465945732278676</v>
      </c>
      <c r="CF36" s="12">
        <f t="shared" si="55"/>
        <v>5.5951847746319272</v>
      </c>
      <c r="CG36" s="12">
        <f t="shared" si="55"/>
        <v>5.6432203266220551</v>
      </c>
      <c r="CH36" s="12">
        <f t="shared" si="55"/>
        <v>5.6906993125758039</v>
      </c>
      <c r="CI36" s="12">
        <f t="shared" si="55"/>
        <v>5.7376201919228471</v>
      </c>
      <c r="CJ36" s="12">
        <f t="shared" si="55"/>
        <v>5.7839817876736621</v>
      </c>
      <c r="CK36" s="12">
        <f t="shared" ref="CK36:EV36" si="56">CK20*CK28/1000000</f>
        <v>5.8297832740339386</v>
      </c>
      <c r="CL36" s="12">
        <f t="shared" si="56"/>
        <v>5.8750241641218892</v>
      </c>
      <c r="CM36" s="12">
        <f t="shared" si="56"/>
        <v>5.9197042978043539</v>
      </c>
      <c r="CN36" s="12">
        <f t="shared" si="56"/>
        <v>5.9638238296663237</v>
      </c>
      <c r="CO36" s="12">
        <f t="shared" si="56"/>
        <v>6.0073832171273409</v>
      </c>
      <c r="CP36" s="12">
        <f t="shared" si="56"/>
        <v>6.0503832087170268</v>
      </c>
      <c r="CQ36" s="12">
        <f t="shared" si="56"/>
        <v>6.092824832520968</v>
      </c>
      <c r="CR36" s="12">
        <f t="shared" si="56"/>
        <v>6.1347093848070369</v>
      </c>
      <c r="CS36" s="12">
        <f t="shared" si="56"/>
        <v>6.176038418841296</v>
      </c>
      <c r="CT36" s="12">
        <f t="shared" si="56"/>
        <v>6.2168137339016125</v>
      </c>
      <c r="CU36" s="12">
        <f t="shared" si="56"/>
        <v>6.2570373644962443</v>
      </c>
      <c r="CV36" s="12">
        <f t="shared" si="56"/>
        <v>6.2967115697937208</v>
      </c>
      <c r="CW36" s="12">
        <f t="shared" si="56"/>
        <v>6.3358388232695857</v>
      </c>
      <c r="CX36" s="12">
        <f t="shared" si="56"/>
        <v>6.3744218025747417</v>
      </c>
      <c r="CY36" s="12">
        <f t="shared" si="56"/>
        <v>6.4124633796293935</v>
      </c>
      <c r="CZ36" s="12">
        <f t="shared" si="56"/>
        <v>6.4499666109459044</v>
      </c>
      <c r="DA36" s="12">
        <f t="shared" si="56"/>
        <v>6.4869347281832317</v>
      </c>
      <c r="DB36" s="12">
        <f t="shared" si="56"/>
        <v>6.5233711289349312</v>
      </c>
      <c r="DC36" s="12">
        <f t="shared" si="56"/>
        <v>6.5592793677522279</v>
      </c>
      <c r="DD36" s="12">
        <f t="shared" si="56"/>
        <v>6.5946631474030069</v>
      </c>
      <c r="DE36" s="12">
        <f t="shared" si="56"/>
        <v>6.6295263103671438</v>
      </c>
      <c r="DF36" s="12">
        <f t="shared" si="56"/>
        <v>6.6638728305680868</v>
      </c>
      <c r="DG36" s="12">
        <f t="shared" si="56"/>
        <v>6.6977068053401654</v>
      </c>
      <c r="DH36" s="12">
        <f t="shared" si="56"/>
        <v>6.7310324476306818</v>
      </c>
      <c r="DI36" s="12">
        <f t="shared" si="56"/>
        <v>6.763854078435485</v>
      </c>
      <c r="DJ36" s="12">
        <f t="shared" si="56"/>
        <v>6.7961761194663453</v>
      </c>
      <c r="DK36" s="12">
        <f t="shared" si="56"/>
        <v>6.8280030860481569</v>
      </c>
      <c r="DL36" s="12">
        <f t="shared" si="56"/>
        <v>6.8593395802436712</v>
      </c>
      <c r="DM36" s="12">
        <f t="shared" si="56"/>
        <v>6.890190284203217</v>
      </c>
      <c r="DN36" s="12">
        <f t="shared" si="56"/>
        <v>6.9205599537365989</v>
      </c>
      <c r="DO36" s="12">
        <f t="shared" si="56"/>
        <v>6.9504534121041477</v>
      </c>
      <c r="DP36" s="12">
        <f t="shared" si="56"/>
        <v>6.979875544023713</v>
      </c>
      <c r="DQ36" s="12">
        <f t="shared" si="56"/>
        <v>7.0088312898901881</v>
      </c>
      <c r="DR36" s="12">
        <f t="shared" si="56"/>
        <v>7.0373256402039734</v>
      </c>
      <c r="DS36" s="12">
        <f t="shared" si="56"/>
        <v>7.0653636302047209</v>
      </c>
      <c r="DT36" s="12">
        <f t="shared" si="56"/>
        <v>7.0929503347064893</v>
      </c>
      <c r="DU36" s="12">
        <f t="shared" si="56"/>
        <v>7.120090863130379</v>
      </c>
      <c r="DV36" s="12">
        <f t="shared" si="56"/>
        <v>7.1467903547306211</v>
      </c>
      <c r="DW36" s="12">
        <f t="shared" si="56"/>
        <v>7.1730539740100125</v>
      </c>
      <c r="DX36" s="12">
        <f t="shared" si="56"/>
        <v>7.1988869063205048</v>
      </c>
      <c r="DY36" s="12">
        <f t="shared" si="56"/>
        <v>7.2242943536447521</v>
      </c>
      <c r="DZ36" s="12">
        <f t="shared" si="56"/>
        <v>7.2492815305543159</v>
      </c>
      <c r="EA36" s="12">
        <f t="shared" si="56"/>
        <v>7.2738536603402819</v>
      </c>
      <c r="EB36" s="12">
        <f t="shared" si="56"/>
        <v>7.2980159713119299</v>
      </c>
      <c r="EC36" s="12">
        <f t="shared" si="56"/>
        <v>7.3217736932591864</v>
      </c>
      <c r="ED36" s="12">
        <f t="shared" si="56"/>
        <v>7.3451320540745071</v>
      </c>
      <c r="EE36" s="12">
        <f t="shared" si="56"/>
        <v>7.3680962765299158</v>
      </c>
      <c r="EF36" s="12">
        <f t="shared" si="56"/>
        <v>7.3906715752048742</v>
      </c>
      <c r="EG36" s="12">
        <f t="shared" si="56"/>
        <v>7.412863153560771</v>
      </c>
      <c r="EH36" s="12">
        <f t="shared" si="56"/>
        <v>7.434676201157739</v>
      </c>
      <c r="EI36" s="12">
        <f t="shared" si="56"/>
        <v>7.4561158910096541</v>
      </c>
      <c r="EJ36" s="12">
        <f t="shared" si="56"/>
        <v>7.4771873770731254</v>
      </c>
      <c r="EK36" s="12">
        <f t="shared" si="56"/>
        <v>7.4978957918664006</v>
      </c>
      <c r="EL36" s="12">
        <f t="shared" si="56"/>
        <v>7.5182462442141089</v>
      </c>
      <c r="EM36" s="12">
        <f t="shared" si="56"/>
        <v>7.5382438171138633</v>
      </c>
      <c r="EN36" s="12">
        <f t="shared" si="56"/>
        <v>7.5578935657207493</v>
      </c>
      <c r="EO36" s="12">
        <f t="shared" si="56"/>
        <v>7.5772005154458721</v>
      </c>
      <c r="EP36" s="12">
        <f t="shared" si="56"/>
        <v>7.5961696601651036</v>
      </c>
      <c r="EQ36" s="12">
        <f t="shared" si="56"/>
        <v>7.6148059605343166</v>
      </c>
      <c r="ER36" s="12">
        <f t="shared" si="56"/>
        <v>7.6331143424074108</v>
      </c>
      <c r="ES36" s="12">
        <f t="shared" si="56"/>
        <v>7.6510996953535484</v>
      </c>
      <c r="ET36" s="12">
        <f t="shared" si="56"/>
        <v>7.668766871270047</v>
      </c>
      <c r="EU36" s="12">
        <f t="shared" si="56"/>
        <v>7.6861206830875091</v>
      </c>
      <c r="EV36" s="12">
        <f t="shared" si="56"/>
        <v>7.7031659035637627</v>
      </c>
      <c r="EW36" s="12">
        <f t="shared" ref="EW36:FK36" si="57">EW20*EW28/1000000</f>
        <v>7.7199072641633588</v>
      </c>
      <c r="EX36" s="12">
        <f t="shared" si="57"/>
        <v>7.7363494540193631</v>
      </c>
      <c r="EY36" s="12">
        <f t="shared" si="57"/>
        <v>7.7524971189743246</v>
      </c>
      <c r="EZ36" s="12">
        <f t="shared" si="57"/>
        <v>7.7683548606973192</v>
      </c>
      <c r="FA36" s="12">
        <f t="shared" si="57"/>
        <v>7.7839272358741072</v>
      </c>
      <c r="FB36" s="12">
        <f t="shared" si="57"/>
        <v>7.799218755467467</v>
      </c>
      <c r="FC36" s="12">
        <f t="shared" si="57"/>
        <v>7.8142338840448815</v>
      </c>
      <c r="FD36" s="12">
        <f t="shared" si="57"/>
        <v>7.8289770391708053</v>
      </c>
      <c r="FE36" s="12">
        <f t="shared" si="57"/>
        <v>7.843452590860835</v>
      </c>
      <c r="FF36" s="12">
        <f t="shared" si="57"/>
        <v>7.8576648610951798</v>
      </c>
      <c r="FG36" s="12">
        <f t="shared" si="57"/>
        <v>7.8716181233888758</v>
      </c>
      <c r="FH36" s="12">
        <f t="shared" si="57"/>
        <v>7.8853166024163226</v>
      </c>
      <c r="FI36" s="12">
        <f t="shared" si="57"/>
        <v>7.8987644736877192</v>
      </c>
      <c r="FJ36" s="12">
        <f t="shared" si="57"/>
        <v>7.911965863275098</v>
      </c>
      <c r="FK36" s="12">
        <f t="shared" si="57"/>
        <v>7.9249248475857286</v>
      </c>
    </row>
    <row r="37" spans="1:167">
      <c r="A37" t="s">
        <v>12</v>
      </c>
      <c r="B37" s="12">
        <f>B21/D21*D37</f>
        <v>12.408343868520859</v>
      </c>
      <c r="C37" s="5"/>
      <c r="D37" s="5">
        <v>30.2</v>
      </c>
      <c r="E37" s="5"/>
      <c r="F37" s="12">
        <f t="shared" ref="F37:F40" si="58">D37/B37*D37</f>
        <v>73.502153846153846</v>
      </c>
      <c r="G37" s="12"/>
      <c r="H37" s="12"/>
      <c r="I37" s="12"/>
      <c r="J37" t="s">
        <v>12</v>
      </c>
      <c r="K37" s="12">
        <f>K21*K29/1000000</f>
        <v>1.0340286557100715</v>
      </c>
      <c r="L37" s="12">
        <f t="shared" si="54"/>
        <v>1.1198307332050434</v>
      </c>
      <c r="M37" s="12">
        <f t="shared" si="54"/>
        <v>1.2113587056444957</v>
      </c>
      <c r="N37" s="12">
        <f t="shared" si="54"/>
        <v>1.3088824696320971</v>
      </c>
      <c r="O37" s="12">
        <f t="shared" si="54"/>
        <v>1.412677024700058</v>
      </c>
      <c r="P37" s="12">
        <f t="shared" si="54"/>
        <v>1.5230221197226592</v>
      </c>
      <c r="Q37" s="12">
        <f t="shared" si="54"/>
        <v>1.6402018765390718</v>
      </c>
      <c r="R37" s="12">
        <f t="shared" si="54"/>
        <v>1.7645043917263139</v>
      </c>
      <c r="S37" s="12">
        <f t="shared" si="54"/>
        <v>1.8962213175702967</v>
      </c>
      <c r="T37" s="12">
        <f t="shared" si="54"/>
        <v>2.0356474233843147</v>
      </c>
      <c r="U37" s="12">
        <f t="shared" si="54"/>
        <v>2.1830801384195202</v>
      </c>
      <c r="V37" s="12">
        <f t="shared" si="54"/>
        <v>2.3388190777002493</v>
      </c>
      <c r="W37" s="12">
        <f t="shared" si="54"/>
        <v>2.5166666666666666</v>
      </c>
      <c r="X37" s="12">
        <f t="shared" si="54"/>
        <v>2.6908576584475785</v>
      </c>
      <c r="Y37" s="12">
        <f t="shared" si="54"/>
        <v>2.8743115591637056</v>
      </c>
      <c r="Z37" s="12">
        <f t="shared" si="54"/>
        <v>3.0673333307763504</v>
      </c>
      <c r="AA37" s="12">
        <f t="shared" si="54"/>
        <v>3.2702275438512025</v>
      </c>
      <c r="AB37" s="12">
        <f t="shared" si="54"/>
        <v>3.4832978299745232</v>
      </c>
      <c r="AC37" s="12">
        <f t="shared" si="54"/>
        <v>3.7068463282069133</v>
      </c>
      <c r="AD37" s="12">
        <f t="shared" si="54"/>
        <v>3.941173127333113</v>
      </c>
      <c r="AE37" s="12">
        <f t="shared" si="54"/>
        <v>4.1865757056790676</v>
      </c>
      <c r="AF37" s="12">
        <f t="shared" si="54"/>
        <v>4.4433483702713854</v>
      </c>
      <c r="AG37" s="12">
        <f t="shared" si="54"/>
        <v>4.7117816971095641</v>
      </c>
      <c r="AH37" s="12">
        <f t="shared" si="54"/>
        <v>4.9921619743080203</v>
      </c>
      <c r="AI37" s="12">
        <f t="shared" si="54"/>
        <v>5.2847706498434777</v>
      </c>
      <c r="AJ37" s="12">
        <f t="shared" si="54"/>
        <v>5.5898837856136954</v>
      </c>
      <c r="AK37" s="12">
        <f t="shared" si="54"/>
        <v>5.9077715194764986</v>
      </c>
      <c r="AL37" s="12">
        <f t="shared" si="54"/>
        <v>6.2386975368936781</v>
      </c>
      <c r="AM37" s="12">
        <f t="shared" si="54"/>
        <v>6.5829185537532586</v>
      </c>
      <c r="AN37" s="12">
        <f t="shared" si="54"/>
        <v>6.9406838118861165</v>
      </c>
      <c r="AO37" s="12">
        <f t="shared" si="54"/>
        <v>7.3122345887295888</v>
      </c>
      <c r="AP37" s="12">
        <f t="shared" si="54"/>
        <v>7.697803722521952</v>
      </c>
      <c r="AQ37" s="12">
        <f t="shared" si="54"/>
        <v>8.0976151543380919</v>
      </c>
      <c r="AR37" s="12">
        <f t="shared" si="54"/>
        <v>8.5118834881986434</v>
      </c>
      <c r="AS37" s="12">
        <f t="shared" si="54"/>
        <v>8.9408135704032023</v>
      </c>
      <c r="AT37" s="12">
        <f t="shared" si="54"/>
        <v>9.3846000891531389</v>
      </c>
      <c r="AU37" s="12">
        <f t="shared" si="54"/>
        <v>9.8434271954417696</v>
      </c>
      <c r="AV37" s="12">
        <f t="shared" si="54"/>
        <v>10.317468146099701</v>
      </c>
      <c r="AW37" s="12">
        <f t="shared" si="54"/>
        <v>10.806884969791504</v>
      </c>
      <c r="AX37" s="12">
        <f t="shared" si="54"/>
        <v>11.311828156667122</v>
      </c>
      <c r="AY37" s="12">
        <f t="shared" si="54"/>
        <v>11.832436372277947</v>
      </c>
      <c r="AZ37" s="12">
        <f t="shared" si="54"/>
        <v>12.368836196273904</v>
      </c>
      <c r="BA37" s="12">
        <f t="shared" si="54"/>
        <v>12.921141886304609</v>
      </c>
      <c r="BB37" s="12">
        <f t="shared" si="54"/>
        <v>13.48945516745512</v>
      </c>
      <c r="BC37" s="12">
        <f t="shared" si="54"/>
        <v>14.073865047455403</v>
      </c>
      <c r="BD37" s="12">
        <f t="shared" si="54"/>
        <v>14.674447657812907</v>
      </c>
      <c r="BE37" s="12">
        <f t="shared" si="54"/>
        <v>15.291266120929771</v>
      </c>
      <c r="BF37" s="12">
        <f t="shared" si="54"/>
        <v>15.924370443180646</v>
      </c>
      <c r="BG37" s="12">
        <f t="shared" si="54"/>
        <v>16.573797433844213</v>
      </c>
      <c r="BH37" s="12">
        <f t="shared" si="54"/>
        <v>17.239570649701495</v>
      </c>
      <c r="BI37" s="12">
        <f t="shared" si="54"/>
        <v>17.92170036503714</v>
      </c>
      <c r="BJ37" s="12">
        <f t="shared" si="54"/>
        <v>18.620183566706501</v>
      </c>
      <c r="BK37" s="12">
        <f t="shared" si="54"/>
        <v>19.335003973861411</v>
      </c>
      <c r="BL37" s="12">
        <f t="shared" si="54"/>
        <v>20.066132081861653</v>
      </c>
      <c r="BM37" s="12">
        <f t="shared" si="54"/>
        <v>20.813525229836788</v>
      </c>
      <c r="BN37" s="12">
        <f t="shared" si="54"/>
        <v>21.577127691305101</v>
      </c>
      <c r="BO37" s="12">
        <f t="shared" si="54"/>
        <v>22.356870787202386</v>
      </c>
      <c r="BP37" s="12">
        <f t="shared" si="54"/>
        <v>23.152673020623624</v>
      </c>
      <c r="BQ37" s="12">
        <f t="shared" si="54"/>
        <v>23.964440232535075</v>
      </c>
      <c r="BR37" s="12">
        <f t="shared" si="54"/>
        <v>24.792065777673038</v>
      </c>
      <c r="BS37" s="12">
        <f t="shared" si="54"/>
        <v>25.635430719808799</v>
      </c>
      <c r="BT37" s="12">
        <f t="shared" si="54"/>
        <v>26.494404045526199</v>
      </c>
      <c r="BU37" s="12">
        <f t="shared" si="54"/>
        <v>27.368842895630102</v>
      </c>
      <c r="BV37" s="12">
        <f t="shared" si="54"/>
        <v>28.258592813279407</v>
      </c>
      <c r="BW37" s="12">
        <f t="shared" si="54"/>
        <v>29.163488007917952</v>
      </c>
      <c r="BX37" s="12">
        <f t="shared" si="55"/>
        <v>30.08335163406035</v>
      </c>
      <c r="BY37" s="12">
        <f t="shared" si="55"/>
        <v>31.017996083977103</v>
      </c>
      <c r="BZ37" s="12">
        <f t="shared" si="55"/>
        <v>31.967223293314596</v>
      </c>
      <c r="CA37" s="12">
        <f t="shared" si="55"/>
        <v>32.930825058680291</v>
      </c>
      <c r="CB37" s="12">
        <f t="shared" si="55"/>
        <v>33.908583366221734</v>
      </c>
      <c r="CC37" s="12">
        <f t="shared" si="55"/>
        <v>34.900270730229266</v>
      </c>
      <c r="CD37" s="12">
        <f t="shared" si="55"/>
        <v>35.905650540797104</v>
      </c>
      <c r="CE37" s="12">
        <f t="shared" si="55"/>
        <v>36.924477419585131</v>
      </c>
      <c r="CF37" s="12">
        <f t="shared" si="55"/>
        <v>37.956497582733753</v>
      </c>
      <c r="CG37" s="12">
        <f t="shared" si="55"/>
        <v>39.001449209997659</v>
      </c>
      <c r="CH37" s="12">
        <f t="shared" si="55"/>
        <v>40.059062819179402</v>
      </c>
      <c r="CI37" s="12">
        <f t="shared" si="55"/>
        <v>41.129061644961581</v>
      </c>
      <c r="CJ37" s="12">
        <f t="shared" si="55"/>
        <v>42.211162021256285</v>
      </c>
      <c r="CK37" s="12">
        <f t="shared" ref="CK37:EV37" si="59">CK21*CK29/1000000</f>
        <v>43.30507376621204</v>
      </c>
      <c r="CL37" s="12">
        <f t="shared" si="59"/>
        <v>44.4105005690421</v>
      </c>
      <c r="CM37" s="12">
        <f t="shared" si="59"/>
        <v>45.527140377862992</v>
      </c>
      <c r="CN37" s="12">
        <f t="shared" si="59"/>
        <v>46.654685787758439</v>
      </c>
      <c r="CO37" s="12">
        <f t="shared" si="59"/>
        <v>47.792824428311967</v>
      </c>
      <c r="CP37" s="12">
        <f t="shared" si="59"/>
        <v>48.941239349879488</v>
      </c>
      <c r="CQ37" s="12">
        <f t="shared" si="59"/>
        <v>50.099609407903777</v>
      </c>
      <c r="CR37" s="12">
        <f t="shared" si="59"/>
        <v>51.267609644602238</v>
      </c>
      <c r="CS37" s="12">
        <f t="shared" si="59"/>
        <v>52.444911667391189</v>
      </c>
      <c r="CT37" s="12">
        <f t="shared" si="59"/>
        <v>53.631184023440966</v>
      </c>
      <c r="CU37" s="12">
        <f t="shared" si="59"/>
        <v>54.826092569788138</v>
      </c>
      <c r="CV37" s="12">
        <f t="shared" si="59"/>
        <v>56.029300838463307</v>
      </c>
      <c r="CW37" s="12">
        <f t="shared" si="59"/>
        <v>57.240470396125076</v>
      </c>
      <c r="CX37" s="12">
        <f t="shared" si="59"/>
        <v>58.459261197722896</v>
      </c>
      <c r="CY37" s="12">
        <f t="shared" si="59"/>
        <v>59.685331933743633</v>
      </c>
      <c r="CZ37" s="12">
        <f t="shared" si="59"/>
        <v>60.918340370628371</v>
      </c>
      <c r="DA37" s="12">
        <f t="shared" si="59"/>
        <v>62.157943683977841</v>
      </c>
      <c r="DB37" s="12">
        <f t="shared" si="59"/>
        <v>63.403798784195203</v>
      </c>
      <c r="DC37" s="12">
        <f t="shared" si="59"/>
        <v>64.655562634246323</v>
      </c>
      <c r="DD37" s="12">
        <f t="shared" si="59"/>
        <v>65.912892559247354</v>
      </c>
      <c r="DE37" s="12">
        <f t="shared" si="59"/>
        <v>67.175446547618492</v>
      </c>
      <c r="DF37" s="12">
        <f t="shared" si="59"/>
        <v>68.442883543572307</v>
      </c>
      <c r="DG37" s="12">
        <f t="shared" si="59"/>
        <v>69.714863730732191</v>
      </c>
      <c r="DH37" s="12">
        <f t="shared" si="59"/>
        <v>70.991048806704256</v>
      </c>
      <c r="DI37" s="12">
        <f t="shared" si="59"/>
        <v>72.27110224845201</v>
      </c>
      <c r="DJ37" s="12">
        <f t="shared" si="59"/>
        <v>73.554689568348735</v>
      </c>
      <c r="DK37" s="12">
        <f t="shared" si="59"/>
        <v>74.841478560807076</v>
      </c>
      <c r="DL37" s="12">
        <f t="shared" si="59"/>
        <v>76.131139539409091</v>
      </c>
      <c r="DM37" s="12">
        <f t="shared" si="59"/>
        <v>77.423345564482432</v>
      </c>
      <c r="DN37" s="12">
        <f t="shared" si="59"/>
        <v>78.717772661090521</v>
      </c>
      <c r="DO37" s="12">
        <f t="shared" si="59"/>
        <v>80.014100027424817</v>
      </c>
      <c r="DP37" s="12">
        <f t="shared" si="59"/>
        <v>81.312010233607353</v>
      </c>
      <c r="DQ37" s="12">
        <f t="shared" si="59"/>
        <v>82.611189410930834</v>
      </c>
      <c r="DR37" s="12">
        <f t="shared" si="59"/>
        <v>83.911327431580361</v>
      </c>
      <c r="DS37" s="12">
        <f t="shared" si="59"/>
        <v>85.212118078899096</v>
      </c>
      <c r="DT37" s="12">
        <f t="shared" si="59"/>
        <v>86.51325920827459</v>
      </c>
      <c r="DU37" s="12">
        <f t="shared" si="59"/>
        <v>87.814452898738452</v>
      </c>
      <c r="DV37" s="12">
        <f t="shared" si="59"/>
        <v>89.115405595385454</v>
      </c>
      <c r="DW37" s="12">
        <f t="shared" si="59"/>
        <v>90.415828242730981</v>
      </c>
      <c r="DX37" s="12">
        <f t="shared" si="59"/>
        <v>91.715436409138363</v>
      </c>
      <c r="DY37" s="12">
        <f t="shared" si="59"/>
        <v>93.013950402458221</v>
      </c>
      <c r="DZ37" s="12">
        <f t="shared" si="59"/>
        <v>94.311095377032231</v>
      </c>
      <c r="EA37" s="12">
        <f t="shared" si="59"/>
        <v>95.606601432223712</v>
      </c>
      <c r="EB37" s="12">
        <f t="shared" si="59"/>
        <v>96.900203702645001</v>
      </c>
      <c r="EC37" s="12">
        <f t="shared" si="59"/>
        <v>98.191642440260281</v>
      </c>
      <c r="ED37" s="12">
        <f t="shared" si="59"/>
        <v>99.480663088548638</v>
      </c>
      <c r="EE37" s="12">
        <f t="shared" si="59"/>
        <v>100.76701634891911</v>
      </c>
      <c r="EF37" s="12">
        <f t="shared" si="59"/>
        <v>102.05045823957394</v>
      </c>
      <c r="EG37" s="12">
        <f t="shared" si="59"/>
        <v>103.33075014702204</v>
      </c>
      <c r="EH37" s="12">
        <f t="shared" si="59"/>
        <v>104.60765887044788</v>
      </c>
      <c r="EI37" s="12">
        <f t="shared" si="59"/>
        <v>105.88095665914481</v>
      </c>
      <c r="EJ37" s="12">
        <f t="shared" si="59"/>
        <v>107.15042124322444</v>
      </c>
      <c r="EK37" s="12">
        <f t="shared" si="59"/>
        <v>108.41583585781605</v>
      </c>
      <c r="EL37" s="12">
        <f t="shared" si="59"/>
        <v>109.6769892609715</v>
      </c>
      <c r="EM37" s="12">
        <f t="shared" si="59"/>
        <v>110.93367574549195</v>
      </c>
      <c r="EN37" s="12">
        <f t="shared" si="59"/>
        <v>112.18569514489376</v>
      </c>
      <c r="EO37" s="12">
        <f t="shared" si="59"/>
        <v>113.43285283373065</v>
      </c>
      <c r="EP37" s="12">
        <f t="shared" si="59"/>
        <v>114.67495972248904</v>
      </c>
      <c r="EQ37" s="12">
        <f t="shared" si="59"/>
        <v>115.91183224727209</v>
      </c>
      <c r="ER37" s="12">
        <f t="shared" si="59"/>
        <v>117.14329235448815</v>
      </c>
      <c r="ES37" s="12">
        <f t="shared" si="59"/>
        <v>118.36916748075599</v>
      </c>
      <c r="ET37" s="12">
        <f t="shared" si="59"/>
        <v>119.58929052823872</v>
      </c>
      <c r="EU37" s="12">
        <f t="shared" si="59"/>
        <v>120.80349983561511</v>
      </c>
      <c r="EV37" s="12">
        <f t="shared" si="59"/>
        <v>122.01163914489521</v>
      </c>
      <c r="EW37" s="12">
        <f t="shared" ref="EW37:FK37" si="60">EW21*EW29/1000000</f>
        <v>123.21355756428385</v>
      </c>
      <c r="EX37" s="12">
        <f t="shared" si="60"/>
        <v>124.40910952729254</v>
      </c>
      <c r="EY37" s="12">
        <f t="shared" si="60"/>
        <v>125.59815474829765</v>
      </c>
      <c r="EZ37" s="12">
        <f t="shared" si="60"/>
        <v>126.780558174738</v>
      </c>
      <c r="FA37" s="12">
        <f t="shared" si="60"/>
        <v>127.95618993614296</v>
      </c>
      <c r="FB37" s="12">
        <f t="shared" si="60"/>
        <v>129.12492529017661</v>
      </c>
      <c r="FC37" s="12">
        <f t="shared" si="60"/>
        <v>130.28664456588075</v>
      </c>
      <c r="FD37" s="12">
        <f t="shared" si="60"/>
        <v>131.44123310429484</v>
      </c>
      <c r="FE37" s="12">
        <f t="shared" si="60"/>
        <v>132.58858119662665</v>
      </c>
      <c r="FF37" s="12">
        <f t="shared" si="60"/>
        <v>133.72858402014339</v>
      </c>
      <c r="FG37" s="12">
        <f t="shared" si="60"/>
        <v>134.86114157194828</v>
      </c>
      <c r="FH37" s="12">
        <f t="shared" si="60"/>
        <v>135.98615860080349</v>
      </c>
      <c r="FI37" s="12">
        <f t="shared" si="60"/>
        <v>137.1035445371549</v>
      </c>
      <c r="FJ37" s="12">
        <f t="shared" si="60"/>
        <v>138.21321342151086</v>
      </c>
      <c r="FK37" s="12">
        <f t="shared" si="60"/>
        <v>139.31508383132103</v>
      </c>
    </row>
    <row r="38" spans="1:167">
      <c r="A38" t="s">
        <v>13</v>
      </c>
      <c r="B38" s="12">
        <f>B22/D22*D38</f>
        <v>5.1169435215946839</v>
      </c>
      <c r="C38" s="5"/>
      <c r="D38" s="5">
        <v>10.199999999999999</v>
      </c>
      <c r="E38" s="5"/>
      <c r="F38" s="12">
        <f t="shared" si="58"/>
        <v>20.332450331125827</v>
      </c>
      <c r="G38" s="12"/>
      <c r="H38" s="12"/>
      <c r="I38" s="12"/>
      <c r="J38" t="s">
        <v>13</v>
      </c>
      <c r="K38" s="12">
        <f>K22*K30/1000000</f>
        <v>0.42641196013289034</v>
      </c>
      <c r="L38" s="12">
        <f t="shared" si="54"/>
        <v>0.45164288519058038</v>
      </c>
      <c r="M38" s="12">
        <f t="shared" si="54"/>
        <v>0.47836673173918826</v>
      </c>
      <c r="N38" s="12">
        <f t="shared" si="54"/>
        <v>0.50667183639629521</v>
      </c>
      <c r="O38" s="12">
        <f t="shared" si="54"/>
        <v>0.53665176268394688</v>
      </c>
      <c r="P38" s="12">
        <f t="shared" si="54"/>
        <v>0.56840561030617609</v>
      </c>
      <c r="Q38" s="12">
        <f t="shared" si="54"/>
        <v>0.60203834272657131</v>
      </c>
      <c r="R38" s="12">
        <f t="shared" si="54"/>
        <v>0.63766113412870762</v>
      </c>
      <c r="S38" s="12">
        <f t="shared" si="54"/>
        <v>0.6753917369063337</v>
      </c>
      <c r="T38" s="12">
        <f t="shared" si="54"/>
        <v>0.71535487089806349</v>
      </c>
      <c r="U38" s="12">
        <f t="shared" si="54"/>
        <v>0.75768263565320226</v>
      </c>
      <c r="V38" s="12">
        <f t="shared" si="54"/>
        <v>0.80251494709146776</v>
      </c>
      <c r="W38" s="12">
        <f t="shared" si="54"/>
        <v>0.85</v>
      </c>
      <c r="X38" s="12">
        <f t="shared" si="54"/>
        <v>0.90029475789645497</v>
      </c>
      <c r="Y38" s="12">
        <f t="shared" si="54"/>
        <v>0.95356547187745477</v>
      </c>
      <c r="Z38" s="12">
        <f t="shared" si="54"/>
        <v>1.0099882301674494</v>
      </c>
      <c r="AA38" s="12">
        <f t="shared" si="54"/>
        <v>1.0697495401845565</v>
      </c>
      <c r="AB38" s="12">
        <f t="shared" si="54"/>
        <v>1.133046945047411</v>
      </c>
      <c r="AC38" s="12">
        <f t="shared" si="54"/>
        <v>1.2000896765609139</v>
      </c>
      <c r="AD38" s="12">
        <f t="shared" si="54"/>
        <v>1.2710993468393446</v>
      </c>
      <c r="AE38" s="12">
        <f t="shared" si="54"/>
        <v>1.3463106808530234</v>
      </c>
      <c r="AF38" s="12">
        <f t="shared" si="54"/>
        <v>1.4259722923199813</v>
      </c>
      <c r="AG38" s="12">
        <f t="shared" si="54"/>
        <v>1.5103475055073772</v>
      </c>
      <c r="AH38" s="12">
        <f t="shared" si="54"/>
        <v>1.5997152256591518</v>
      </c>
      <c r="AI38" s="12">
        <f t="shared" si="54"/>
        <v>1.6943708609271517</v>
      </c>
      <c r="AJ38" s="12">
        <f t="shared" si="54"/>
        <v>1.7946272988531975</v>
      </c>
      <c r="AK38" s="12">
        <f t="shared" si="54"/>
        <v>1.9008159406298923</v>
      </c>
      <c r="AL38" s="12">
        <f t="shared" si="54"/>
        <v>2.0132877965589544</v>
      </c>
      <c r="AM38" s="12">
        <f t="shared" si="54"/>
        <v>2.1324146463281544</v>
      </c>
      <c r="AN38" s="12">
        <f t="shared" si="54"/>
        <v>2.2585902679421892</v>
      </c>
      <c r="AO38" s="12">
        <f t="shared" si="54"/>
        <v>2.3922317393697679</v>
      </c>
      <c r="AP38" s="12">
        <f t="shared" si="54"/>
        <v>2.5337808172095535</v>
      </c>
      <c r="AQ38" s="12">
        <f t="shared" si="54"/>
        <v>2.6837053969321842</v>
      </c>
      <c r="AR38" s="12">
        <f t="shared" si="54"/>
        <v>2.8425010595252593</v>
      </c>
      <c r="AS38" s="12">
        <f t="shared" si="54"/>
        <v>3.0106927096537772</v>
      </c>
      <c r="AT38" s="12">
        <f t="shared" si="54"/>
        <v>3.1888363107510225</v>
      </c>
      <c r="AU38" s="12">
        <f t="shared" si="54"/>
        <v>3.3775207227753135</v>
      </c>
      <c r="AV38" s="12">
        <f t="shared" si="54"/>
        <v>3.5773696487073652</v>
      </c>
      <c r="AW38" s="12">
        <f t="shared" si="54"/>
        <v>3.7890436962224987</v>
      </c>
      <c r="AX38" s="12">
        <f t="shared" si="54"/>
        <v>4.0132425613526159</v>
      </c>
      <c r="AY38" s="12">
        <f t="shared" si="54"/>
        <v>4.2507073413561205</v>
      </c>
      <c r="AZ38" s="12">
        <f t="shared" si="54"/>
        <v>4.5022229844410493</v>
      </c>
      <c r="BA38" s="12">
        <f t="shared" si="54"/>
        <v>4.7686208844390698</v>
      </c>
      <c r="BB38" s="12">
        <f t="shared" si="54"/>
        <v>5.0507816290071199</v>
      </c>
      <c r="BC38" s="12">
        <f t="shared" si="54"/>
        <v>5.3496379104409728</v>
      </c>
      <c r="BD38" s="12">
        <f t="shared" si="54"/>
        <v>5.6661776087225331</v>
      </c>
      <c r="BE38" s="12">
        <f t="shared" si="54"/>
        <v>6.0014470569919611</v>
      </c>
      <c r="BF38" s="12">
        <f t="shared" si="54"/>
        <v>6.3565545002387882</v>
      </c>
      <c r="BG38" s="12">
        <f t="shared" si="54"/>
        <v>6.7326737586448244</v>
      </c>
      <c r="BH38" s="12">
        <f t="shared" si="54"/>
        <v>7.1310481076881871</v>
      </c>
      <c r="BI38" s="12">
        <f t="shared" si="54"/>
        <v>7.5529943878342465</v>
      </c>
      <c r="BJ38" s="12">
        <f t="shared" si="54"/>
        <v>7.9999073573982535</v>
      </c>
      <c r="BK38" s="12">
        <f t="shared" si="54"/>
        <v>8.473264302968154</v>
      </c>
      <c r="BL38" s="12">
        <f t="shared" si="54"/>
        <v>8.9746299226275159</v>
      </c>
      <c r="BM38" s="12">
        <f t="shared" si="54"/>
        <v>9.5003511823653319</v>
      </c>
      <c r="BN38" s="12">
        <f t="shared" si="54"/>
        <v>10.051303284931993</v>
      </c>
      <c r="BO38" s="12">
        <f t="shared" si="54"/>
        <v>10.628377616853671</v>
      </c>
      <c r="BP38" s="12">
        <f t="shared" si="54"/>
        <v>11.232481393389119</v>
      </c>
      <c r="BQ38" s="12">
        <f t="shared" si="54"/>
        <v>11.864537275056508</v>
      </c>
      <c r="BR38" s="12">
        <f t="shared" si="54"/>
        <v>12.525482955914814</v>
      </c>
      <c r="BS38" s="12">
        <f t="shared" si="54"/>
        <v>13.216270723845987</v>
      </c>
      <c r="BT38" s="12">
        <f t="shared" si="54"/>
        <v>13.937866993145494</v>
      </c>
      <c r="BU38" s="12">
        <f t="shared" si="54"/>
        <v>14.691251809789636</v>
      </c>
      <c r="BV38" s="12">
        <f t="shared" si="54"/>
        <v>15.477418329808099</v>
      </c>
      <c r="BW38" s="12">
        <f t="shared" si="54"/>
        <v>16.297372271249358</v>
      </c>
      <c r="BX38" s="12">
        <f t="shared" si="55"/>
        <v>17.152131340284672</v>
      </c>
      <c r="BY38" s="12">
        <f t="shared" si="55"/>
        <v>18.042724632053211</v>
      </c>
      <c r="BZ38" s="12">
        <f t="shared" si="55"/>
        <v>18.970192006906242</v>
      </c>
      <c r="CA38" s="12">
        <f t="shared" si="55"/>
        <v>19.93558344276224</v>
      </c>
      <c r="CB38" s="12">
        <f t="shared" si="55"/>
        <v>20.939958364336814</v>
      </c>
      <c r="CC38" s="12">
        <f t="shared" si="55"/>
        <v>21.98438495006161</v>
      </c>
      <c r="CD38" s="12">
        <f t="shared" si="55"/>
        <v>23.069939417554739</v>
      </c>
      <c r="CE38" s="12">
        <f t="shared" si="55"/>
        <v>24.197705288551173</v>
      </c>
      <c r="CF38" s="12">
        <f t="shared" si="55"/>
        <v>25.368772634245701</v>
      </c>
      <c r="CG38" s="12">
        <f t="shared" si="55"/>
        <v>26.584237302042382</v>
      </c>
      <c r="CH38" s="12">
        <f t="shared" si="55"/>
        <v>27.84520012474367</v>
      </c>
      <c r="CI38" s="12">
        <f t="shared" si="55"/>
        <v>29.15276611324877</v>
      </c>
      <c r="CJ38" s="12">
        <f t="shared" si="55"/>
        <v>30.508043633864911</v>
      </c>
      <c r="CK38" s="12">
        <f t="shared" ref="CK38:EV38" si="61">CK22*CK30/1000000</f>
        <v>31.912143571366258</v>
      </c>
      <c r="CL38" s="12">
        <f t="shared" si="61"/>
        <v>33.366178478963796</v>
      </c>
      <c r="CM38" s="12">
        <f t="shared" si="61"/>
        <v>34.871261716375145</v>
      </c>
      <c r="CN38" s="12">
        <f t="shared" si="61"/>
        <v>36.428506577206051</v>
      </c>
      <c r="CO38" s="12">
        <f t="shared" si="61"/>
        <v>38.039025406875339</v>
      </c>
      <c r="CP38" s="12">
        <f t="shared" si="61"/>
        <v>39.703928712332029</v>
      </c>
      <c r="CQ38" s="12">
        <f t="shared" si="61"/>
        <v>41.424324264827497</v>
      </c>
      <c r="CR38" s="12">
        <f t="shared" si="61"/>
        <v>43.201316197016865</v>
      </c>
      <c r="CS38" s="12">
        <f t="shared" si="61"/>
        <v>45.036004095671885</v>
      </c>
      <c r="CT38" s="12">
        <f t="shared" si="61"/>
        <v>46.929482091293096</v>
      </c>
      <c r="CU38" s="12">
        <f t="shared" si="61"/>
        <v>48.882837945911646</v>
      </c>
      <c r="CV38" s="12">
        <f t="shared" si="61"/>
        <v>50.897152140370544</v>
      </c>
      <c r="CW38" s="12">
        <f t="shared" si="61"/>
        <v>52.97349696237228</v>
      </c>
      <c r="CX38" s="12">
        <f t="shared" si="61"/>
        <v>55.112935596573664</v>
      </c>
      <c r="CY38" s="12">
        <f t="shared" si="61"/>
        <v>57.316521218000226</v>
      </c>
      <c r="CZ38" s="12">
        <f t="shared" si="61"/>
        <v>59.585296090041119</v>
      </c>
      <c r="DA38" s="12">
        <f t="shared" si="61"/>
        <v>61.920290668271875</v>
      </c>
      <c r="DB38" s="12">
        <f t="shared" si="61"/>
        <v>64.322522711335992</v>
      </c>
      <c r="DC38" s="12">
        <f t="shared" si="61"/>
        <v>66.792996400097181</v>
      </c>
      <c r="DD38" s="12">
        <f t="shared" si="61"/>
        <v>69.332701466253923</v>
      </c>
      <c r="DE38" s="12">
        <f t="shared" si="61"/>
        <v>71.942612331583547</v>
      </c>
      <c r="DF38" s="12">
        <f t="shared" si="61"/>
        <v>74.623687258958583</v>
      </c>
      <c r="DG38" s="12">
        <f t="shared" si="61"/>
        <v>77.376867516250016</v>
      </c>
      <c r="DH38" s="12">
        <f t="shared" si="61"/>
        <v>80.203076554202752</v>
      </c>
      <c r="DI38" s="12">
        <f t="shared" si="61"/>
        <v>83.103219199337417</v>
      </c>
      <c r="DJ38" s="12">
        <f t="shared" si="61"/>
        <v>86.078180862899572</v>
      </c>
      <c r="DK38" s="12">
        <f t="shared" si="61"/>
        <v>89.128826766842536</v>
      </c>
      <c r="DL38" s="12">
        <f t="shared" si="61"/>
        <v>92.25600118779424</v>
      </c>
      <c r="DM38" s="12">
        <f t="shared" si="61"/>
        <v>95.460526719920679</v>
      </c>
      <c r="DN38" s="12">
        <f t="shared" si="61"/>
        <v>98.743203557559852</v>
      </c>
      <c r="DO38" s="12">
        <f t="shared" si="61"/>
        <v>102.10480879845989</v>
      </c>
      <c r="DP38" s="12">
        <f t="shared" si="61"/>
        <v>105.54609576841463</v>
      </c>
      <c r="DQ38" s="12">
        <f t="shared" si="61"/>
        <v>109.06779336804708</v>
      </c>
      <c r="DR38" s="12">
        <f t="shared" si="61"/>
        <v>112.67060544244917</v>
      </c>
      <c r="DS38" s="12">
        <f t="shared" si="61"/>
        <v>116.35521017434249</v>
      </c>
      <c r="DT38" s="12">
        <f t="shared" si="61"/>
        <v>120.12225950138041</v>
      </c>
      <c r="DU38" s="12">
        <f t="shared" si="61"/>
        <v>123.97237855816816</v>
      </c>
      <c r="DV38" s="12">
        <f t="shared" si="61"/>
        <v>127.90616514353169</v>
      </c>
      <c r="DW38" s="12">
        <f t="shared" si="61"/>
        <v>131.92418921352186</v>
      </c>
      <c r="DX38" s="12">
        <f t="shared" si="61"/>
        <v>136.02699240059454</v>
      </c>
      <c r="DY38" s="12">
        <f t="shared" si="61"/>
        <v>140.21508755936279</v>
      </c>
      <c r="DZ38" s="12">
        <f t="shared" si="61"/>
        <v>144.48895833927102</v>
      </c>
      <c r="EA38" s="12">
        <f t="shared" si="61"/>
        <v>148.84905878449666</v>
      </c>
      <c r="EB38" s="12">
        <f t="shared" si="61"/>
        <v>153.29581296134023</v>
      </c>
      <c r="EC38" s="12">
        <f t="shared" si="61"/>
        <v>157.82961461331931</v>
      </c>
      <c r="ED38" s="12">
        <f t="shared" si="61"/>
        <v>162.4508268441393</v>
      </c>
      <c r="EE38" s="12">
        <f t="shared" si="61"/>
        <v>167.15978182866883</v>
      </c>
      <c r="EF38" s="12">
        <f t="shared" si="61"/>
        <v>171.95678055200619</v>
      </c>
      <c r="EG38" s="12">
        <f t="shared" si="61"/>
        <v>176.84209257667973</v>
      </c>
      <c r="EH38" s="12">
        <f t="shared" si="61"/>
        <v>181.81595583798494</v>
      </c>
      <c r="EI38" s="12">
        <f t="shared" si="61"/>
        <v>186.87857646741926</v>
      </c>
      <c r="EJ38" s="12">
        <f t="shared" si="61"/>
        <v>192.0301286441362</v>
      </c>
      <c r="EK38" s="12">
        <f t="shared" si="61"/>
        <v>197.27075447430224</v>
      </c>
      <c r="EL38" s="12">
        <f t="shared" si="61"/>
        <v>202.60056389820107</v>
      </c>
      <c r="EM38" s="12">
        <f t="shared" si="61"/>
        <v>208.01963462489411</v>
      </c>
      <c r="EN38" s="12">
        <f t="shared" si="61"/>
        <v>213.52801209420932</v>
      </c>
      <c r="EO38" s="12">
        <f t="shared" si="61"/>
        <v>219.12570946579763</v>
      </c>
      <c r="EP38" s="12">
        <f t="shared" si="61"/>
        <v>224.81270763496107</v>
      </c>
      <c r="EQ38" s="12">
        <f t="shared" si="61"/>
        <v>230.58895527492598</v>
      </c>
      <c r="ER38" s="12">
        <f t="shared" si="61"/>
        <v>236.45436890520349</v>
      </c>
      <c r="ES38" s="12">
        <f t="shared" si="61"/>
        <v>242.40883298564935</v>
      </c>
      <c r="ET38" s="12">
        <f t="shared" si="61"/>
        <v>248.45220003580846</v>
      </c>
      <c r="EU38" s="12">
        <f t="shared" si="61"/>
        <v>254.58429077910085</v>
      </c>
      <c r="EV38" s="12">
        <f t="shared" si="61"/>
        <v>260.80489431138062</v>
      </c>
      <c r="EW38" s="12">
        <f t="shared" ref="EW38:FK38" si="62">EW22*EW30/1000000</f>
        <v>267.11376829337723</v>
      </c>
      <c r="EX38" s="12">
        <f t="shared" si="62"/>
        <v>273.51063916650247</v>
      </c>
      <c r="EY38" s="12">
        <f t="shared" si="62"/>
        <v>279.99520239148723</v>
      </c>
      <c r="EZ38" s="12">
        <f t="shared" si="62"/>
        <v>286.5671227092916</v>
      </c>
      <c r="FA38" s="12">
        <f t="shared" si="62"/>
        <v>293.22603442371286</v>
      </c>
      <c r="FB38" s="12">
        <f t="shared" si="62"/>
        <v>299.97154170509907</v>
      </c>
      <c r="FC38" s="12">
        <f t="shared" si="62"/>
        <v>306.80321891455822</v>
      </c>
      <c r="FD38" s="12">
        <f t="shared" si="62"/>
        <v>313.72061094804241</v>
      </c>
      <c r="FE38" s="12">
        <f t="shared" si="62"/>
        <v>320.72323359966776</v>
      </c>
      <c r="FF38" s="12">
        <f t="shared" si="62"/>
        <v>327.81057394362352</v>
      </c>
      <c r="FG38" s="12">
        <f t="shared" si="62"/>
        <v>334.98209073401006</v>
      </c>
      <c r="FH38" s="12">
        <f t="shared" si="62"/>
        <v>342.23721482193821</v>
      </c>
      <c r="FI38" s="12">
        <f t="shared" si="62"/>
        <v>349.57534958921315</v>
      </c>
      <c r="FJ38" s="12">
        <f t="shared" si="62"/>
        <v>356.99587139791873</v>
      </c>
      <c r="FK38" s="12">
        <f t="shared" si="62"/>
        <v>364.49813005521452</v>
      </c>
    </row>
    <row r="39" spans="1:167">
      <c r="A39" t="s">
        <v>14</v>
      </c>
      <c r="B39" s="12">
        <f>B23/D23*D39</f>
        <v>2.6186746987951808</v>
      </c>
      <c r="C39" s="5"/>
      <c r="D39" s="5">
        <v>6.3</v>
      </c>
      <c r="E39" s="5"/>
      <c r="F39" s="12">
        <f t="shared" si="58"/>
        <v>15.156521739130435</v>
      </c>
      <c r="G39" s="12"/>
      <c r="H39" s="12"/>
      <c r="I39" s="12"/>
      <c r="J39" t="s">
        <v>14</v>
      </c>
      <c r="K39" s="12">
        <f>K23*K31/1000000</f>
        <v>0.21822289156626509</v>
      </c>
      <c r="L39" s="12">
        <f t="shared" si="54"/>
        <v>0.23478583365784211</v>
      </c>
      <c r="M39" s="12">
        <f t="shared" si="54"/>
        <v>0.25260588974309761</v>
      </c>
      <c r="N39" s="12">
        <f t="shared" si="54"/>
        <v>0.27177847376385211</v>
      </c>
      <c r="O39" s="12">
        <f t="shared" si="54"/>
        <v>0.29240624150342936</v>
      </c>
      <c r="P39" s="12">
        <f t="shared" si="54"/>
        <v>0.31459964023660641</v>
      </c>
      <c r="Q39" s="12">
        <f t="shared" si="54"/>
        <v>0.33847750009755323</v>
      </c>
      <c r="R39" s="12">
        <f t="shared" si="54"/>
        <v>0.36416767033212355</v>
      </c>
      <c r="S39" s="12">
        <f t="shared" si="54"/>
        <v>0.39180770384118324</v>
      </c>
      <c r="T39" s="12">
        <f t="shared" si="54"/>
        <v>0.42154559368022743</v>
      </c>
      <c r="U39" s="12">
        <f t="shared" si="54"/>
        <v>0.45354056545872623</v>
      </c>
      <c r="V39" s="12">
        <f t="shared" si="54"/>
        <v>0.48796392988194448</v>
      </c>
      <c r="W39" s="12">
        <f t="shared" si="54"/>
        <v>0.52500000000000013</v>
      </c>
      <c r="X39" s="12">
        <f t="shared" si="54"/>
        <v>0.56484707807538825</v>
      </c>
      <c r="Y39" s="12">
        <f t="shared" si="54"/>
        <v>0.60771851735295934</v>
      </c>
      <c r="Z39" s="12">
        <f t="shared" si="54"/>
        <v>0.65384386441738318</v>
      </c>
      <c r="AA39" s="12">
        <f t="shared" si="54"/>
        <v>0.70347008825462709</v>
      </c>
      <c r="AB39" s="12">
        <f t="shared" si="54"/>
        <v>0.75686290259821243</v>
      </c>
      <c r="AC39" s="12">
        <f t="shared" si="54"/>
        <v>0.81430818864049037</v>
      </c>
      <c r="AD39" s="12">
        <f t="shared" si="54"/>
        <v>0.87611352572655821</v>
      </c>
      <c r="AE39" s="12">
        <f t="shared" si="54"/>
        <v>0.94260983822661482</v>
      </c>
      <c r="AF39" s="12">
        <f t="shared" si="54"/>
        <v>1.0141531674046054</v>
      </c>
      <c r="AG39" s="12">
        <f t="shared" si="54"/>
        <v>1.091126577770269</v>
      </c>
      <c r="AH39" s="12">
        <f t="shared" si="54"/>
        <v>1.1739422081217796</v>
      </c>
      <c r="AI39" s="12">
        <f t="shared" si="54"/>
        <v>1.2630434782608695</v>
      </c>
      <c r="AJ39" s="12">
        <f t="shared" si="54"/>
        <v>1.3589074631958611</v>
      </c>
      <c r="AK39" s="12">
        <f t="shared" si="54"/>
        <v>1.4620474475448004</v>
      </c>
      <c r="AL39" s="12">
        <f t="shared" si="54"/>
        <v>1.573015673815733</v>
      </c>
      <c r="AM39" s="12">
        <f t="shared" si="54"/>
        <v>1.6924062992792472</v>
      </c>
      <c r="AN39" s="12">
        <f t="shared" si="54"/>
        <v>1.8208585772652643</v>
      </c>
      <c r="AO39" s="12">
        <f t="shared" si="54"/>
        <v>1.9590602799177006</v>
      </c>
      <c r="AP39" s="12">
        <f t="shared" si="54"/>
        <v>2.107751380733458</v>
      </c>
      <c r="AQ39" s="12">
        <f t="shared" si="54"/>
        <v>2.2677280166031593</v>
      </c>
      <c r="AR39" s="12">
        <f t="shared" si="54"/>
        <v>2.4398467505675998</v>
      </c>
      <c r="AS39" s="12">
        <f t="shared" si="54"/>
        <v>2.6250291581139789</v>
      </c>
      <c r="AT39" s="12">
        <f t="shared" si="54"/>
        <v>2.824266761568337</v>
      </c>
      <c r="AU39" s="12">
        <f t="shared" si="54"/>
        <v>3.0386263390044079</v>
      </c>
      <c r="AV39" s="12">
        <f t="shared" si="54"/>
        <v>3.2692556360943881</v>
      </c>
      <c r="AW39" s="12">
        <f t="shared" si="54"/>
        <v>3.5173895114845903</v>
      </c>
      <c r="AX39" s="12">
        <f t="shared" si="54"/>
        <v>3.7843565486001669</v>
      </c>
      <c r="AY39" s="12">
        <f t="shared" si="54"/>
        <v>4.0715861692805051</v>
      </c>
      <c r="AZ39" s="12">
        <f t="shared" si="54"/>
        <v>4.3806162873338206</v>
      </c>
      <c r="BA39" s="12">
        <f t="shared" si="54"/>
        <v>4.7131015429904082</v>
      </c>
      <c r="BB39" s="12">
        <f t="shared" si="54"/>
        <v>5.0708221623442578</v>
      </c>
      <c r="BC39" s="12">
        <f t="shared" si="54"/>
        <v>5.4556934892191915</v>
      </c>
      <c r="BD39" s="12">
        <f t="shared" si="54"/>
        <v>5.8697762404959608</v>
      </c>
      <c r="BE39" s="12">
        <f t="shared" si="54"/>
        <v>6.3152875398104396</v>
      </c>
      <c r="BF39" s="12">
        <f t="shared" si="54"/>
        <v>6.7946127887006345</v>
      </c>
      <c r="BG39" s="12">
        <f t="shared" si="54"/>
        <v>7.3103184387642255</v>
      </c>
      <c r="BH39" s="12">
        <f t="shared" si="54"/>
        <v>7.8651657332125833</v>
      </c>
      <c r="BI39" s="12">
        <f t="shared" si="54"/>
        <v>8.4621254913977086</v>
      </c>
      <c r="BJ39" s="12">
        <f t="shared" si="54"/>
        <v>9.1043940154728649</v>
      </c>
      <c r="BK39" s="12">
        <f t="shared" si="54"/>
        <v>9.7954102043559939</v>
      </c>
      <c r="BL39" s="12">
        <f t="shared" si="54"/>
        <v>10.53887396662919</v>
      </c>
      <c r="BM39" s="12">
        <f t="shared" si="54"/>
        <v>11.330767110319096</v>
      </c>
      <c r="BN39" s="12">
        <f t="shared" si="54"/>
        <v>12.173649305102177</v>
      </c>
      <c r="BO39" s="12">
        <f t="shared" si="54"/>
        <v>13.070176664940387</v>
      </c>
      <c r="BP39" s="12">
        <f t="shared" si="54"/>
        <v>14.023103184960608</v>
      </c>
      <c r="BQ39" s="12">
        <f t="shared" si="54"/>
        <v>15.035282085666388</v>
      </c>
      <c r="BR39" s="12">
        <f t="shared" si="54"/>
        <v>16.10966705892227</v>
      </c>
      <c r="BS39" s="12">
        <f t="shared" si="54"/>
        <v>17.249313410251727</v>
      </c>
      <c r="BT39" s="12">
        <f t="shared" si="54"/>
        <v>18.457379092108479</v>
      </c>
      <c r="BU39" s="12">
        <f t="shared" si="54"/>
        <v>19.73712562291794</v>
      </c>
      <c r="BV39" s="12">
        <f t="shared" si="54"/>
        <v>21.091918886839704</v>
      </c>
      <c r="BW39" s="12">
        <f t="shared" ref="BW39" si="63">BW23*BW31/1000000</f>
        <v>22.525229809374199</v>
      </c>
      <c r="BX39" s="12">
        <f t="shared" si="55"/>
        <v>24.040634904125213</v>
      </c>
      <c r="BY39" s="12">
        <f t="shared" si="55"/>
        <v>25.641816686235288</v>
      </c>
      <c r="BZ39" s="12">
        <f t="shared" si="55"/>
        <v>27.332563948232487</v>
      </c>
      <c r="CA39" s="12">
        <f t="shared" si="55"/>
        <v>29.116771894263401</v>
      </c>
      <c r="CB39" s="12">
        <f t="shared" si="55"/>
        <v>30.998442128938731</v>
      </c>
      <c r="CC39" s="12">
        <f t="shared" si="55"/>
        <v>32.981682497283053</v>
      </c>
      <c r="CD39" s="12">
        <f t="shared" si="55"/>
        <v>35.070706772558758</v>
      </c>
      <c r="CE39" s="12">
        <f t="shared" si="55"/>
        <v>37.269834189025055</v>
      </c>
      <c r="CF39" s="12">
        <f t="shared" si="55"/>
        <v>39.583488816995228</v>
      </c>
      <c r="CG39" s="12">
        <f t="shared" si="55"/>
        <v>42.016198777868055</v>
      </c>
      <c r="CH39" s="12">
        <f t="shared" si="55"/>
        <v>44.572595297131834</v>
      </c>
      <c r="CI39" s="12">
        <f t="shared" si="55"/>
        <v>47.257411593670284</v>
      </c>
      <c r="CJ39" s="12">
        <f t="shared" si="55"/>
        <v>50.075481604038409</v>
      </c>
      <c r="CK39" s="12">
        <f t="shared" ref="CK39:EV39" si="64">CK23*CK31/1000000</f>
        <v>53.031738540720944</v>
      </c>
      <c r="CL39" s="12">
        <f t="shared" si="64"/>
        <v>56.131213283737125</v>
      </c>
      <c r="CM39" s="12">
        <f t="shared" si="64"/>
        <v>59.379032605309348</v>
      </c>
      <c r="CN39" s="12">
        <f t="shared" si="64"/>
        <v>62.780417227672181</v>
      </c>
      <c r="CO39" s="12">
        <f t="shared" si="64"/>
        <v>66.340679714457593</v>
      </c>
      <c r="CP39" s="12">
        <f t="shared" si="64"/>
        <v>70.065222196453234</v>
      </c>
      <c r="CQ39" s="12">
        <f t="shared" si="64"/>
        <v>73.959533932892086</v>
      </c>
      <c r="CR39" s="12">
        <f t="shared" si="64"/>
        <v>78.029188709790503</v>
      </c>
      <c r="CS39" s="12">
        <f t="shared" si="64"/>
        <v>82.279842077209707</v>
      </c>
      <c r="CT39" s="12">
        <f t="shared" si="64"/>
        <v>86.717228427669184</v>
      </c>
      <c r="CU39" s="12">
        <f t="shared" si="64"/>
        <v>91.347157918289668</v>
      </c>
      <c r="CV39" s="12">
        <f t="shared" si="64"/>
        <v>96.175513239587673</v>
      </c>
      <c r="CW39" s="12">
        <f t="shared" si="64"/>
        <v>101.20824623418034</v>
      </c>
      <c r="CX39" s="12">
        <f t="shared" si="64"/>
        <v>106.45137436898897</v>
      </c>
      <c r="CY39" s="12">
        <f t="shared" si="64"/>
        <v>111.91097706485161</v>
      </c>
      <c r="CZ39" s="12">
        <f t="shared" si="64"/>
        <v>117.59319188776608</v>
      </c>
      <c r="DA39" s="12">
        <f t="shared" si="64"/>
        <v>123.50421060628703</v>
      </c>
      <c r="DB39" s="12">
        <f t="shared" si="64"/>
        <v>129.65027511989098</v>
      </c>
      <c r="DC39" s="12">
        <f t="shared" si="64"/>
        <v>136.03767326340216</v>
      </c>
      <c r="DD39" s="12">
        <f t="shared" si="64"/>
        <v>142.67273449283843</v>
      </c>
      <c r="DE39" s="12">
        <f t="shared" si="64"/>
        <v>149.56182545828867</v>
      </c>
      <c r="DF39" s="12">
        <f t="shared" si="64"/>
        <v>156.71134546967349</v>
      </c>
      <c r="DG39" s="12">
        <f t="shared" si="64"/>
        <v>164.12772186146435</v>
      </c>
      <c r="DH39" s="12">
        <f t="shared" si="64"/>
        <v>171.81740526264775</v>
      </c>
      <c r="DI39" s="12">
        <f t="shared" si="64"/>
        <v>179.78686477841322</v>
      </c>
      <c r="DJ39" s="12">
        <f t="shared" si="64"/>
        <v>188.04258309022475</v>
      </c>
      <c r="DK39" s="12">
        <f t="shared" si="64"/>
        <v>196.59105148109612</v>
      </c>
      <c r="DL39" s="12">
        <f t="shared" si="64"/>
        <v>205.43876479303719</v>
      </c>
      <c r="DM39" s="12">
        <f t="shared" si="64"/>
        <v>214.59221632376799</v>
      </c>
      <c r="DN39" s="12">
        <f t="shared" si="64"/>
        <v>224.0578926699086</v>
      </c>
      <c r="DO39" s="12">
        <f t="shared" si="64"/>
        <v>233.84226852395014</v>
      </c>
      <c r="DP39" s="12">
        <f t="shared" si="64"/>
        <v>243.95180143238963</v>
      </c>
      <c r="DQ39" s="12">
        <f t="shared" si="64"/>
        <v>254.39292652247241</v>
      </c>
      <c r="DR39" s="12">
        <f t="shared" si="64"/>
        <v>265.1720512050324</v>
      </c>
      <c r="DS39" s="12">
        <f t="shared" si="64"/>
        <v>276.29554986094553</v>
      </c>
      <c r="DT39" s="12">
        <f t="shared" si="64"/>
        <v>287.76975851872481</v>
      </c>
      <c r="DU39" s="12">
        <f t="shared" si="64"/>
        <v>299.60096953077823</v>
      </c>
      <c r="DV39" s="12">
        <f t="shared" si="64"/>
        <v>311.79542625582968</v>
      </c>
      <c r="DW39" s="12">
        <f t="shared" si="64"/>
        <v>324.35931775496431</v>
      </c>
      <c r="DX39" s="12">
        <f t="shared" si="64"/>
        <v>337.29877350870686</v>
      </c>
      <c r="DY39" s="12">
        <f t="shared" si="64"/>
        <v>350.61985816247233</v>
      </c>
      <c r="DZ39" s="12">
        <f t="shared" si="64"/>
        <v>364.32856630764269</v>
      </c>
      <c r="EA39" s="12">
        <f t="shared" si="64"/>
        <v>378.43081730542849</v>
      </c>
      <c r="EB39" s="12">
        <f t="shared" si="64"/>
        <v>392.93245016055749</v>
      </c>
      <c r="EC39" s="12">
        <f t="shared" si="64"/>
        <v>407.83921845171079</v>
      </c>
      <c r="ED39" s="12">
        <f t="shared" si="64"/>
        <v>423.15678532548327</v>
      </c>
      <c r="EE39" s="12">
        <f t="shared" si="64"/>
        <v>438.89071856049986</v>
      </c>
      <c r="EF39" s="12">
        <f t="shared" si="64"/>
        <v>455.04648570814919</v>
      </c>
      <c r="EG39" s="12">
        <f t="shared" si="64"/>
        <v>471.62944931622826</v>
      </c>
      <c r="EH39" s="12">
        <f t="shared" si="64"/>
        <v>488.64486224160197</v>
      </c>
      <c r="EI39" s="12">
        <f t="shared" si="64"/>
        <v>506.09786305778937</v>
      </c>
      <c r="EJ39" s="12">
        <f t="shared" si="64"/>
        <v>523.99347156318379</v>
      </c>
      <c r="EK39" s="12">
        <f t="shared" si="64"/>
        <v>542.33658439539988</v>
      </c>
      <c r="EL39" s="12">
        <f t="shared" si="64"/>
        <v>561.13197075702169</v>
      </c>
      <c r="EM39" s="12">
        <f t="shared" si="64"/>
        <v>580.38426825779618</v>
      </c>
      <c r="EN39" s="12">
        <f t="shared" si="64"/>
        <v>600.09797887808384</v>
      </c>
      <c r="EO39" s="12">
        <f t="shared" si="64"/>
        <v>620.27746505813593</v>
      </c>
      <c r="EP39" s="12">
        <f t="shared" si="64"/>
        <v>640.92694591752172</v>
      </c>
      <c r="EQ39" s="12">
        <f t="shared" si="64"/>
        <v>662.05049360878024</v>
      </c>
      <c r="ER39" s="12">
        <f t="shared" si="64"/>
        <v>683.65202980911715</v>
      </c>
      <c r="ES39" s="12">
        <f t="shared" si="64"/>
        <v>705.73532235370567</v>
      </c>
      <c r="ET39" s="12">
        <f t="shared" si="64"/>
        <v>728.30398201389619</v>
      </c>
      <c r="EU39" s="12">
        <f t="shared" si="64"/>
        <v>751.36145942337362</v>
      </c>
      <c r="EV39" s="12">
        <f t="shared" si="64"/>
        <v>774.91104215503742</v>
      </c>
      <c r="EW39" s="12">
        <f t="shared" ref="EW39:FK39" si="65">EW23*EW31/1000000</f>
        <v>798.95585195111812</v>
      </c>
      <c r="EX39" s="12">
        <f t="shared" si="65"/>
        <v>823.49884210877929</v>
      </c>
      <c r="EY39" s="12">
        <f t="shared" si="65"/>
        <v>848.54279502318661</v>
      </c>
      <c r="EZ39" s="12">
        <f t="shared" si="65"/>
        <v>874.09031988976903</v>
      </c>
      <c r="FA39" s="12">
        <f t="shared" si="65"/>
        <v>900.1438505671332</v>
      </c>
      <c r="FB39" s="12">
        <f t="shared" si="65"/>
        <v>926.70564360182925</v>
      </c>
      <c r="FC39" s="12">
        <f t="shared" si="65"/>
        <v>953.77777641592206</v>
      </c>
      <c r="FD39" s="12">
        <f t="shared" si="65"/>
        <v>981.36214565805278</v>
      </c>
      <c r="FE39" s="12">
        <f t="shared" si="65"/>
        <v>1009.4604657184417</v>
      </c>
      <c r="FF39" s="12">
        <f t="shared" si="65"/>
        <v>1038.074267408027</v>
      </c>
      <c r="FG39" s="12">
        <f t="shared" si="65"/>
        <v>1067.2048968016995</v>
      </c>
      <c r="FH39" s="12">
        <f t="shared" si="65"/>
        <v>1096.8535142453561</v>
      </c>
      <c r="FI39" s="12">
        <f t="shared" si="65"/>
        <v>1127.0210935262603</v>
      </c>
      <c r="FJ39" s="12">
        <f t="shared" si="65"/>
        <v>1157.7084212059833</v>
      </c>
      <c r="FK39" s="12">
        <f t="shared" si="65"/>
        <v>1188.9160961149641</v>
      </c>
    </row>
    <row r="40" spans="1:167">
      <c r="A40" s="2" t="s">
        <v>10</v>
      </c>
      <c r="B40" s="13">
        <f>SUM(B36:B39)</f>
        <v>36.161155071366863</v>
      </c>
      <c r="C40" s="5"/>
      <c r="D40" s="6">
        <f>SUM(D36:D39)</f>
        <v>70.599999999999994</v>
      </c>
      <c r="E40" s="5"/>
      <c r="F40" s="13">
        <f t="shared" si="58"/>
        <v>137.8374111712686</v>
      </c>
      <c r="G40" s="13"/>
      <c r="H40" s="13"/>
      <c r="I40" s="13"/>
      <c r="J40" s="6" t="s">
        <v>29</v>
      </c>
      <c r="K40" s="13">
        <f>SUM(K36:K39)</f>
        <v>3.0134295892805723</v>
      </c>
      <c r="L40" s="13">
        <f t="shared" ref="L40:BW40" si="66">SUM(L36:L39)</f>
        <v>3.1911038813796964</v>
      </c>
      <c r="M40" s="13">
        <f t="shared" si="66"/>
        <v>3.3780938214351703</v>
      </c>
      <c r="N40" s="13">
        <f t="shared" si="66"/>
        <v>3.5748296938717519</v>
      </c>
      <c r="O40" s="13">
        <f t="shared" si="66"/>
        <v>3.7817585232787758</v>
      </c>
      <c r="P40" s="13">
        <f t="shared" si="66"/>
        <v>3.9993446386839433</v>
      </c>
      <c r="Q40" s="13">
        <f t="shared" si="66"/>
        <v>4.2280702755228265</v>
      </c>
      <c r="R40" s="13">
        <f t="shared" si="66"/>
        <v>4.4684362202696484</v>
      </c>
      <c r="S40" s="13">
        <f t="shared" si="66"/>
        <v>4.7209625031158939</v>
      </c>
      <c r="T40" s="13">
        <f t="shared" si="66"/>
        <v>4.9861891445211928</v>
      </c>
      <c r="U40" s="13">
        <f t="shared" si="66"/>
        <v>5.2646769619167548</v>
      </c>
      <c r="V40" s="13">
        <f t="shared" si="66"/>
        <v>5.5570084433163975</v>
      </c>
      <c r="W40" s="13">
        <f t="shared" si="66"/>
        <v>5.8833333333333329</v>
      </c>
      <c r="X40" s="13">
        <f t="shared" si="66"/>
        <v>6.206303518532593</v>
      </c>
      <c r="Y40" s="13">
        <f t="shared" si="66"/>
        <v>6.5450560185678164</v>
      </c>
      <c r="Z40" s="13">
        <f t="shared" si="66"/>
        <v>6.9002718891982466</v>
      </c>
      <c r="AA40" s="13">
        <f t="shared" si="66"/>
        <v>7.2726594982575934</v>
      </c>
      <c r="AB40" s="13">
        <f t="shared" si="66"/>
        <v>7.6629559691280464</v>
      </c>
      <c r="AC40" s="13">
        <f t="shared" si="66"/>
        <v>8.0719287535774864</v>
      </c>
      <c r="AD40" s="13">
        <f t="shared" si="66"/>
        <v>8.5003773454030878</v>
      </c>
      <c r="AE40" s="13">
        <f t="shared" si="66"/>
        <v>8.9491351470542231</v>
      </c>
      <c r="AF40" s="13">
        <f t="shared" si="66"/>
        <v>9.4190715021795253</v>
      </c>
      <c r="AG40" s="13">
        <f t="shared" si="66"/>
        <v>9.9110939078611757</v>
      </c>
      <c r="AH40" s="13">
        <f t="shared" si="66"/>
        <v>10.426150421167995</v>
      </c>
      <c r="AI40" s="13">
        <f t="shared" si="66"/>
        <v>10.965232275582506</v>
      </c>
      <c r="AJ40" s="13">
        <f t="shared" si="66"/>
        <v>11.529376723840505</v>
      </c>
      <c r="AK40" s="13">
        <f t="shared" si="66"/>
        <v>12.119670124770551</v>
      </c>
      <c r="AL40" s="13">
        <f t="shared" si="66"/>
        <v>12.737251292840499</v>
      </c>
      <c r="AM40" s="13">
        <f t="shared" si="66"/>
        <v>13.383315130315285</v>
      </c>
      <c r="AN40" s="13">
        <f t="shared" si="66"/>
        <v>14.059116563211198</v>
      </c>
      <c r="AO40" s="13">
        <f t="shared" si="66"/>
        <v>14.765974803603864</v>
      </c>
      <c r="AP40" s="13">
        <f t="shared" si="66"/>
        <v>15.505277962318106</v>
      </c>
      <c r="AQ40" s="13">
        <f t="shared" si="66"/>
        <v>16.278488037605602</v>
      </c>
      <c r="AR40" s="13">
        <f t="shared" si="66"/>
        <v>17.087146307109968</v>
      </c>
      <c r="AS40" s="13">
        <f t="shared" si="66"/>
        <v>17.932879152237799</v>
      </c>
      <c r="AT40" s="13">
        <f t="shared" si="66"/>
        <v>18.81740434600853</v>
      </c>
      <c r="AU40" s="13">
        <f t="shared" si="66"/>
        <v>19.742537837556412</v>
      </c>
      <c r="AV40" s="13">
        <f t="shared" si="66"/>
        <v>20.710201068716398</v>
      </c>
      <c r="AW40" s="13">
        <f t="shared" si="66"/>
        <v>21.722428860553869</v>
      </c>
      <c r="AX40" s="13">
        <f t="shared" si="66"/>
        <v>22.781377910310546</v>
      </c>
      <c r="AY40" s="13">
        <f t="shared" si="66"/>
        <v>23.889335942048167</v>
      </c>
      <c r="AZ40" s="13">
        <f t="shared" si="66"/>
        <v>25.048731557294239</v>
      </c>
      <c r="BA40" s="13">
        <f t="shared" si="66"/>
        <v>26.262144835245792</v>
      </c>
      <c r="BB40" s="13">
        <f t="shared" si="66"/>
        <v>27.532318735585363</v>
      </c>
      <c r="BC40" s="13">
        <f t="shared" si="66"/>
        <v>28.862171360726997</v>
      </c>
      <c r="BD40" s="13">
        <f t="shared" si="66"/>
        <v>30.254809138358922</v>
      </c>
      <c r="BE40" s="13">
        <f t="shared" si="66"/>
        <v>31.713540989505198</v>
      </c>
      <c r="BF40" s="13">
        <f t="shared" si="66"/>
        <v>33.241893552013977</v>
      </c>
      <c r="BG40" s="13">
        <f t="shared" si="66"/>
        <v>34.843627534419774</v>
      </c>
      <c r="BH40" s="13">
        <f t="shared" si="66"/>
        <v>36.522755280547692</v>
      </c>
      <c r="BI40" s="13">
        <f t="shared" si="66"/>
        <v>38.283559631057159</v>
      </c>
      <c r="BJ40" s="13">
        <f t="shared" si="66"/>
        <v>40.13061417439225</v>
      </c>
      <c r="BK40" s="13">
        <f t="shared" si="66"/>
        <v>42.06880498634672</v>
      </c>
      <c r="BL40" s="13">
        <f t="shared" si="66"/>
        <v>44.103353964701022</v>
      </c>
      <c r="BM40" s="13">
        <f t="shared" si="66"/>
        <v>46.226534636783448</v>
      </c>
      <c r="BN40" s="13">
        <f t="shared" si="66"/>
        <v>48.441714174220024</v>
      </c>
      <c r="BO40" s="13">
        <f t="shared" si="66"/>
        <v>50.752360027997113</v>
      </c>
      <c r="BP40" s="13">
        <f t="shared" si="66"/>
        <v>53.162041136789355</v>
      </c>
      <c r="BQ40" s="13">
        <f t="shared" si="66"/>
        <v>55.674429034576988</v>
      </c>
      <c r="BR40" s="13">
        <f t="shared" si="66"/>
        <v>58.29329885144297</v>
      </c>
      <c r="BS40" s="13">
        <f t="shared" si="66"/>
        <v>61.022530201563995</v>
      </c>
      <c r="BT40" s="13">
        <f t="shared" si="66"/>
        <v>63.866107952555311</v>
      </c>
      <c r="BU40" s="13">
        <f t="shared" si="66"/>
        <v>66.82812287049687</v>
      </c>
      <c r="BV40" s="13">
        <f t="shared" si="66"/>
        <v>69.912772135156558</v>
      </c>
      <c r="BW40" s="13">
        <f t="shared" si="66"/>
        <v>73.124359720135274</v>
      </c>
      <c r="BX40" s="13">
        <f t="shared" ref="BX40:CJ40" si="67">SUM(BX36:BX39)</f>
        <v>76.467296632887809</v>
      </c>
      <c r="BY40" s="13">
        <f t="shared" si="67"/>
        <v>79.946101009820595</v>
      </c>
      <c r="BZ40" s="13">
        <f t="shared" si="67"/>
        <v>83.565398061934232</v>
      </c>
      <c r="CA40" s="13">
        <f t="shared" si="67"/>
        <v>87.329919866761855</v>
      </c>
      <c r="CB40" s="13">
        <f t="shared" si="67"/>
        <v>91.244505002654691</v>
      </c>
      <c r="CC40" s="13">
        <f t="shared" si="67"/>
        <v>95.314098021780779</v>
      </c>
      <c r="CD40" s="13">
        <f t="shared" si="67"/>
        <v>99.543748758533582</v>
      </c>
      <c r="CE40" s="13">
        <f t="shared" si="67"/>
        <v>103.93861147038922</v>
      </c>
      <c r="CF40" s="13">
        <f t="shared" si="67"/>
        <v>108.50394380860661</v>
      </c>
      <c r="CG40" s="13">
        <f t="shared" si="67"/>
        <v>113.24510561653015</v>
      </c>
      <c r="CH40" s="13">
        <f t="shared" si="67"/>
        <v>118.1675575536307</v>
      </c>
      <c r="CI40" s="13">
        <f t="shared" si="67"/>
        <v>123.27685954380348</v>
      </c>
      <c r="CJ40" s="13">
        <f t="shared" si="67"/>
        <v>128.57866904683326</v>
      </c>
      <c r="CK40" s="13">
        <f t="shared" ref="CK40" si="68">SUM(CK36:CK39)</f>
        <v>134.07873915233318</v>
      </c>
      <c r="CL40" s="13">
        <f t="shared" ref="CL40" si="69">SUM(CL36:CL39)</f>
        <v>139.78291649586492</v>
      </c>
      <c r="CM40" s="13">
        <f t="shared" ref="CM40" si="70">SUM(CM36:CM39)</f>
        <v>145.69713899735183</v>
      </c>
      <c r="CN40" s="13">
        <f t="shared" ref="CN40" si="71">SUM(CN36:CN39)</f>
        <v>151.82743342230299</v>
      </c>
      <c r="CO40" s="13">
        <f t="shared" ref="CO40" si="72">SUM(CO36:CO39)</f>
        <v>158.17991276677225</v>
      </c>
      <c r="CP40" s="13">
        <f t="shared" ref="CP40" si="73">SUM(CP36:CP39)</f>
        <v>164.7607734673818</v>
      </c>
      <c r="CQ40" s="13">
        <f t="shared" ref="CQ40" si="74">SUM(CQ36:CQ39)</f>
        <v>171.57629243814432</v>
      </c>
      <c r="CR40" s="13">
        <f t="shared" ref="CR40" si="75">SUM(CR36:CR39)</f>
        <v>178.63282393621665</v>
      </c>
      <c r="CS40" s="13">
        <f t="shared" ref="CS40" si="76">SUM(CS36:CS39)</f>
        <v>185.93679625911409</v>
      </c>
      <c r="CT40" s="13">
        <f t="shared" ref="CT40" si="77">SUM(CT36:CT39)</f>
        <v>193.49470827630483</v>
      </c>
      <c r="CU40" s="13">
        <f t="shared" ref="CU40" si="78">SUM(CU36:CU39)</f>
        <v>201.31312579848569</v>
      </c>
      <c r="CV40" s="13">
        <f t="shared" ref="CV40" si="79">SUM(CV36:CV39)</f>
        <v>209.39867778821525</v>
      </c>
      <c r="CW40" s="13">
        <f t="shared" ref="CW40" si="80">SUM(CW36:CW39)</f>
        <v>217.75805241594728</v>
      </c>
      <c r="CX40" s="13">
        <f t="shared" ref="CX40" si="81">SUM(CX36:CX39)</f>
        <v>226.39799296586028</v>
      </c>
      <c r="CY40" s="13">
        <f t="shared" ref="CY40" si="82">SUM(CY36:CY39)</f>
        <v>235.32529359622487</v>
      </c>
      <c r="CZ40" s="13">
        <f t="shared" ref="CZ40" si="83">SUM(CZ36:CZ39)</f>
        <v>244.54679495938149</v>
      </c>
      <c r="DA40" s="13">
        <f t="shared" ref="DA40" si="84">SUM(DA36:DA39)</f>
        <v>254.06937968671997</v>
      </c>
      <c r="DB40" s="13">
        <f t="shared" ref="DB40" si="85">SUM(DB36:DB39)</f>
        <v>263.89996774435713</v>
      </c>
      <c r="DC40" s="13">
        <f t="shared" ref="DC40" si="86">SUM(DC36:DC39)</f>
        <v>274.04551166549788</v>
      </c>
      <c r="DD40" s="13">
        <f t="shared" ref="DD40" si="87">SUM(DD36:DD39)</f>
        <v>284.51299166574267</v>
      </c>
      <c r="DE40" s="13">
        <f t="shared" ref="DE40" si="88">SUM(DE36:DE39)</f>
        <v>295.30941064785782</v>
      </c>
      <c r="DF40" s="13">
        <f t="shared" ref="DF40" si="89">SUM(DF36:DF39)</f>
        <v>306.44178910277242</v>
      </c>
      <c r="DG40" s="13">
        <f t="shared" ref="DG40" si="90">SUM(DG36:DG39)</f>
        <v>317.91715991378669</v>
      </c>
      <c r="DH40" s="13">
        <f t="shared" ref="DH40" si="91">SUM(DH36:DH39)</f>
        <v>329.74256307118543</v>
      </c>
      <c r="DI40" s="13">
        <f t="shared" ref="DI40" si="92">SUM(DI36:DI39)</f>
        <v>341.92504030463817</v>
      </c>
      <c r="DJ40" s="13">
        <f t="shared" ref="DJ40" si="93">SUM(DJ36:DJ39)</f>
        <v>354.4716296409394</v>
      </c>
      <c r="DK40" s="13">
        <f t="shared" ref="DK40" si="94">SUM(DK36:DK39)</f>
        <v>367.38935989479387</v>
      </c>
      <c r="DL40" s="13">
        <f t="shared" ref="DL40" si="95">SUM(DL36:DL39)</f>
        <v>380.68524510048417</v>
      </c>
      <c r="DM40" s="13">
        <f t="shared" ref="DM40" si="96">SUM(DM36:DM39)</f>
        <v>394.36627889237434</v>
      </c>
      <c r="DN40" s="13">
        <f t="shared" ref="DN40" si="97">SUM(DN36:DN39)</f>
        <v>408.43942884229557</v>
      </c>
      <c r="DO40" s="13">
        <f t="shared" ref="DO40" si="98">SUM(DO36:DO39)</f>
        <v>422.91163076193902</v>
      </c>
      <c r="DP40" s="13">
        <f t="shared" ref="DP40" si="99">SUM(DP36:DP39)</f>
        <v>437.78978297843531</v>
      </c>
      <c r="DQ40" s="13">
        <f t="shared" ref="DQ40" si="100">SUM(DQ36:DQ39)</f>
        <v>453.08074059134049</v>
      </c>
      <c r="DR40" s="13">
        <f t="shared" ref="DR40" si="101">SUM(DR36:DR39)</f>
        <v>468.79130971926588</v>
      </c>
      <c r="DS40" s="13">
        <f t="shared" ref="DS40" si="102">SUM(DS36:DS39)</f>
        <v>484.92824174439181</v>
      </c>
      <c r="DT40" s="13">
        <f t="shared" ref="DT40" si="103">SUM(DT36:DT39)</f>
        <v>501.49822756308629</v>
      </c>
      <c r="DU40" s="13">
        <f t="shared" ref="DU40" si="104">SUM(DU36:DU39)</f>
        <v>518.50789185081521</v>
      </c>
      <c r="DV40" s="13">
        <f t="shared" ref="DV40" si="105">SUM(DV36:DV39)</f>
        <v>535.96378734947746</v>
      </c>
      <c r="DW40" s="13">
        <f t="shared" ref="DW40" si="106">SUM(DW36:DW39)</f>
        <v>553.87238918522712</v>
      </c>
      <c r="DX40" s="13">
        <f t="shared" ref="DX40" si="107">SUM(DX36:DX39)</f>
        <v>572.24008922476025</v>
      </c>
      <c r="DY40" s="13">
        <f t="shared" ref="DY40" si="108">SUM(DY36:DY39)</f>
        <v>591.07319047793806</v>
      </c>
      <c r="DZ40" s="13">
        <f t="shared" ref="DZ40" si="109">SUM(DZ36:DZ39)</f>
        <v>610.37790155450023</v>
      </c>
      <c r="EA40" s="13">
        <f t="shared" ref="EA40" si="110">SUM(EA36:EA39)</f>
        <v>630.16033118248913</v>
      </c>
      <c r="EB40" s="13">
        <f t="shared" ref="EB40" si="111">SUM(EB36:EB39)</f>
        <v>650.42648279585467</v>
      </c>
      <c r="EC40" s="13">
        <f t="shared" ref="EC40" si="112">SUM(EC36:EC39)</f>
        <v>671.18224919854958</v>
      </c>
      <c r="ED40" s="13">
        <f t="shared" ref="ED40" si="113">SUM(ED36:ED39)</f>
        <v>692.43340731224566</v>
      </c>
      <c r="EE40" s="13">
        <f t="shared" ref="EE40" si="114">SUM(EE36:EE39)</f>
        <v>714.18561301461773</v>
      </c>
      <c r="EF40" s="13">
        <f t="shared" ref="EF40" si="115">SUM(EF36:EF39)</f>
        <v>736.44439607493428</v>
      </c>
      <c r="EG40" s="13">
        <f t="shared" ref="EG40" si="116">SUM(EG36:EG39)</f>
        <v>759.21515519349077</v>
      </c>
      <c r="EH40" s="13">
        <f t="shared" ref="EH40" si="117">SUM(EH36:EH39)</f>
        <v>782.50315315119246</v>
      </c>
      <c r="EI40" s="13">
        <f t="shared" ref="EI40" si="118">SUM(EI36:EI39)</f>
        <v>806.31351207536318</v>
      </c>
      <c r="EJ40" s="13">
        <f t="shared" ref="EJ40" si="119">SUM(EJ36:EJ39)</f>
        <v>830.65120882761755</v>
      </c>
      <c r="EK40" s="13">
        <f t="shared" ref="EK40" si="120">SUM(EK36:EK39)</f>
        <v>855.52107051938458</v>
      </c>
      <c r="EL40" s="13">
        <f t="shared" ref="EL40" si="121">SUM(EL36:EL39)</f>
        <v>880.92777016040839</v>
      </c>
      <c r="EM40" s="13">
        <f t="shared" ref="EM40" si="122">SUM(EM36:EM39)</f>
        <v>906.87582244529608</v>
      </c>
      <c r="EN40" s="13">
        <f t="shared" ref="EN40" si="123">SUM(EN36:EN39)</f>
        <v>933.36957968290767</v>
      </c>
      <c r="EO40" s="13">
        <f t="shared" ref="EO40" si="124">SUM(EO36:EO39)</f>
        <v>960.41322787311015</v>
      </c>
      <c r="EP40" s="13">
        <f t="shared" ref="EP40" si="125">SUM(EP36:EP39)</f>
        <v>988.01078293513694</v>
      </c>
      <c r="EQ40" s="13">
        <f t="shared" ref="EQ40" si="126">SUM(EQ36:EQ39)</f>
        <v>1016.1660870915126</v>
      </c>
      <c r="ER40" s="13">
        <f t="shared" ref="ER40" si="127">SUM(ER36:ER39)</f>
        <v>1044.8828054112162</v>
      </c>
      <c r="ES40" s="13">
        <f t="shared" ref="ES40" si="128">SUM(ES36:ES39)</f>
        <v>1074.1644225154646</v>
      </c>
      <c r="ET40" s="13">
        <f t="shared" ref="ET40" si="129">SUM(ET36:ET39)</f>
        <v>1104.0142394492134</v>
      </c>
      <c r="EU40" s="13">
        <f t="shared" ref="EU40" si="130">SUM(EU36:EU39)</f>
        <v>1134.4353707211772</v>
      </c>
      <c r="EV40" s="13">
        <f t="shared" ref="EV40" si="131">SUM(EV36:EV39)</f>
        <v>1165.4307415148769</v>
      </c>
      <c r="EW40" s="13">
        <f t="shared" ref="EW40" si="132">SUM(EW36:EW39)</f>
        <v>1197.0030850729427</v>
      </c>
      <c r="EX40" s="13">
        <f t="shared" ref="EX40" si="133">SUM(EX36:EX39)</f>
        <v>1229.1549402565938</v>
      </c>
      <c r="EY40" s="13">
        <f t="shared" ref="EY40" si="134">SUM(EY36:EY39)</f>
        <v>1261.8886492819458</v>
      </c>
      <c r="EZ40" s="13">
        <f t="shared" ref="EZ40" si="135">SUM(EZ36:EZ39)</f>
        <v>1295.206355634496</v>
      </c>
      <c r="FA40" s="13">
        <f t="shared" ref="FA40" si="136">SUM(FA36:FA39)</f>
        <v>1329.1100021628631</v>
      </c>
      <c r="FB40" s="13">
        <f t="shared" ref="FB40" si="137">SUM(FB36:FB39)</f>
        <v>1363.6013293525725</v>
      </c>
      <c r="FC40" s="13">
        <f t="shared" ref="FC40" si="138">SUM(FC36:FC39)</f>
        <v>1398.681873780406</v>
      </c>
      <c r="FD40" s="13">
        <f t="shared" ref="FD40" si="139">SUM(FD36:FD39)</f>
        <v>1434.3529667495609</v>
      </c>
      <c r="FE40" s="13">
        <f t="shared" ref="FE40" si="140">SUM(FE36:FE39)</f>
        <v>1470.615733105597</v>
      </c>
      <c r="FF40" s="13">
        <f t="shared" ref="FF40" si="141">SUM(FF36:FF39)</f>
        <v>1507.4710902328891</v>
      </c>
      <c r="FG40" s="13">
        <f t="shared" ref="FG40" si="142">SUM(FG36:FG39)</f>
        <v>1544.9197472310468</v>
      </c>
      <c r="FH40" s="13">
        <f t="shared" ref="FH40" si="143">SUM(FH36:FH39)</f>
        <v>1582.9622042705141</v>
      </c>
      <c r="FI40" s="13">
        <f t="shared" ref="FI40" si="144">SUM(FI36:FI39)</f>
        <v>1621.598752126316</v>
      </c>
      <c r="FJ40" s="13">
        <f t="shared" ref="FJ40" si="145">SUM(FJ36:FJ39)</f>
        <v>1660.829471888688</v>
      </c>
      <c r="FK40" s="13">
        <f t="shared" ref="FK40" si="146">SUM(FK36:FK39)</f>
        <v>1700.6542348490855</v>
      </c>
    </row>
    <row r="41" spans="1:167">
      <c r="A41" t="s">
        <v>28</v>
      </c>
      <c r="C41" s="5"/>
      <c r="D41" s="5"/>
      <c r="E41" s="5"/>
      <c r="F41" s="12"/>
      <c r="G41" s="12"/>
      <c r="H41" s="12"/>
      <c r="I41" s="12"/>
    </row>
    <row r="43" spans="1:167">
      <c r="J43" s="2" t="s">
        <v>37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</row>
    <row r="44" spans="1:167">
      <c r="J44" s="36" t="s">
        <v>35</v>
      </c>
      <c r="K44" s="38">
        <f t="shared" ref="K44:AP44" si="147">K40*12</f>
        <v>36.161155071366863</v>
      </c>
      <c r="L44" s="35">
        <f t="shared" si="147"/>
        <v>38.293246576556356</v>
      </c>
      <c r="M44" s="35">
        <f t="shared" si="147"/>
        <v>40.537125857222044</v>
      </c>
      <c r="N44" s="35">
        <f t="shared" si="147"/>
        <v>42.897956326461021</v>
      </c>
      <c r="O44" s="35">
        <f t="shared" si="147"/>
        <v>45.381102279345313</v>
      </c>
      <c r="P44" s="35">
        <f t="shared" si="147"/>
        <v>47.992135664207318</v>
      </c>
      <c r="Q44" s="35">
        <f t="shared" si="147"/>
        <v>50.736843306273919</v>
      </c>
      <c r="R44" s="35">
        <f t="shared" si="147"/>
        <v>53.62123464323578</v>
      </c>
      <c r="S44" s="35">
        <f t="shared" si="147"/>
        <v>56.651550037390727</v>
      </c>
      <c r="T44" s="35">
        <f t="shared" si="147"/>
        <v>59.834269734254313</v>
      </c>
      <c r="U44" s="35">
        <f t="shared" si="147"/>
        <v>63.176123543001054</v>
      </c>
      <c r="V44" s="35">
        <f t="shared" si="147"/>
        <v>66.684101319796767</v>
      </c>
      <c r="W44" s="37">
        <f t="shared" si="147"/>
        <v>70.599999999999994</v>
      </c>
      <c r="X44" s="35">
        <f t="shared" si="147"/>
        <v>74.475642222391116</v>
      </c>
      <c r="Y44" s="35">
        <f t="shared" si="147"/>
        <v>78.540672222813797</v>
      </c>
      <c r="Z44" s="35">
        <f t="shared" si="147"/>
        <v>82.803262670378956</v>
      </c>
      <c r="AA44" s="35">
        <f t="shared" si="147"/>
        <v>87.271913979091124</v>
      </c>
      <c r="AB44" s="35">
        <f t="shared" si="147"/>
        <v>91.955471629536561</v>
      </c>
      <c r="AC44" s="35">
        <f t="shared" si="147"/>
        <v>96.86314504292983</v>
      </c>
      <c r="AD44" s="35">
        <f t="shared" si="147"/>
        <v>102.00452814483705</v>
      </c>
      <c r="AE44" s="35">
        <f t="shared" si="147"/>
        <v>107.38962176465068</v>
      </c>
      <c r="AF44" s="35">
        <f t="shared" si="147"/>
        <v>113.0288580261543</v>
      </c>
      <c r="AG44" s="35">
        <f t="shared" si="147"/>
        <v>118.93312689433411</v>
      </c>
      <c r="AH44" s="35">
        <f t="shared" si="147"/>
        <v>125.11380505401593</v>
      </c>
      <c r="AI44" s="35">
        <f t="shared" si="147"/>
        <v>131.58278730699007</v>
      </c>
      <c r="AJ44" s="35">
        <f t="shared" si="147"/>
        <v>138.35252068608605</v>
      </c>
      <c r="AK44" s="35">
        <f t="shared" si="147"/>
        <v>145.43604149724661</v>
      </c>
      <c r="AL44" s="35">
        <f t="shared" si="147"/>
        <v>152.847015514086</v>
      </c>
      <c r="AM44" s="35">
        <f t="shared" si="147"/>
        <v>160.59978156378344</v>
      </c>
      <c r="AN44" s="35">
        <f t="shared" si="147"/>
        <v>168.70939875853438</v>
      </c>
      <c r="AO44" s="35">
        <f t="shared" si="147"/>
        <v>177.19169764324636</v>
      </c>
      <c r="AP44" s="35">
        <f t="shared" si="147"/>
        <v>186.06333554781727</v>
      </c>
      <c r="AQ44" s="35">
        <f t="shared" ref="AQ44:BV44" si="148">AQ40*12</f>
        <v>195.34185645126723</v>
      </c>
      <c r="AR44" s="35">
        <f t="shared" si="148"/>
        <v>205.04575568531962</v>
      </c>
      <c r="AS44" s="35">
        <f t="shared" si="148"/>
        <v>215.19454982685357</v>
      </c>
      <c r="AT44" s="35">
        <f t="shared" si="148"/>
        <v>225.80885215210236</v>
      </c>
      <c r="AU44" s="35">
        <f t="shared" si="148"/>
        <v>236.91045405067695</v>
      </c>
      <c r="AV44" s="35">
        <f t="shared" si="148"/>
        <v>248.52241282459676</v>
      </c>
      <c r="AW44" s="35">
        <f t="shared" si="148"/>
        <v>260.66914632664646</v>
      </c>
      <c r="AX44" s="35">
        <f t="shared" si="148"/>
        <v>273.37653492372658</v>
      </c>
      <c r="AY44" s="35">
        <f t="shared" si="148"/>
        <v>286.67203130457801</v>
      </c>
      <c r="AZ44" s="35">
        <f t="shared" si="148"/>
        <v>300.58477868753084</v>
      </c>
      <c r="BA44" s="35">
        <f t="shared" si="148"/>
        <v>315.1457380229495</v>
      </c>
      <c r="BB44" s="35">
        <f t="shared" si="148"/>
        <v>330.38782482702436</v>
      </c>
      <c r="BC44" s="35">
        <f t="shared" si="148"/>
        <v>346.34605632872399</v>
      </c>
      <c r="BD44" s="35">
        <f t="shared" si="148"/>
        <v>363.05770966030707</v>
      </c>
      <c r="BE44" s="35">
        <f t="shared" si="148"/>
        <v>380.5624918740624</v>
      </c>
      <c r="BF44" s="35">
        <f t="shared" si="148"/>
        <v>398.90272262416772</v>
      </c>
      <c r="BG44" s="35">
        <f t="shared" si="148"/>
        <v>418.12353041303732</v>
      </c>
      <c r="BH44" s="35">
        <f t="shared" si="148"/>
        <v>438.27306336657227</v>
      </c>
      <c r="BI44" s="35">
        <f t="shared" si="148"/>
        <v>459.40271557268591</v>
      </c>
      <c r="BJ44" s="35">
        <f t="shared" si="148"/>
        <v>481.56737009270699</v>
      </c>
      <c r="BK44" s="35">
        <f t="shared" si="148"/>
        <v>504.82565983616064</v>
      </c>
      <c r="BL44" s="35">
        <f t="shared" si="148"/>
        <v>529.24024757641223</v>
      </c>
      <c r="BM44" s="35">
        <f t="shared" si="148"/>
        <v>554.71841564140141</v>
      </c>
      <c r="BN44" s="35">
        <f t="shared" si="148"/>
        <v>581.30057009064035</v>
      </c>
      <c r="BO44" s="35">
        <f t="shared" si="148"/>
        <v>609.02832033596542</v>
      </c>
      <c r="BP44" s="35">
        <f t="shared" si="148"/>
        <v>637.94449364147226</v>
      </c>
      <c r="BQ44" s="35">
        <f t="shared" si="148"/>
        <v>668.09314841492392</v>
      </c>
      <c r="BR44" s="35">
        <f t="shared" si="148"/>
        <v>699.51958621731569</v>
      </c>
      <c r="BS44" s="35">
        <f t="shared" si="148"/>
        <v>732.27036241876795</v>
      </c>
      <c r="BT44" s="35">
        <f t="shared" si="148"/>
        <v>766.39329543066378</v>
      </c>
      <c r="BU44" s="35">
        <f t="shared" si="148"/>
        <v>801.93747444596238</v>
      </c>
      <c r="BV44" s="35">
        <f t="shared" si="148"/>
        <v>838.9532656218787</v>
      </c>
      <c r="BW44" s="35">
        <f t="shared" ref="BW44:CJ44" si="149">BW40*12</f>
        <v>877.49231664162335</v>
      </c>
      <c r="BX44" s="35">
        <f t="shared" si="149"/>
        <v>917.60755959465371</v>
      </c>
      <c r="BY44" s="35">
        <f t="shared" si="149"/>
        <v>959.35321211784708</v>
      </c>
      <c r="BZ44" s="35">
        <f t="shared" si="149"/>
        <v>1002.7847767432108</v>
      </c>
      <c r="CA44" s="35">
        <f t="shared" si="149"/>
        <v>1047.9590384011422</v>
      </c>
      <c r="CB44" s="35">
        <f t="shared" si="149"/>
        <v>1094.9340600318562</v>
      </c>
      <c r="CC44" s="35">
        <f t="shared" si="149"/>
        <v>1143.7691762613695</v>
      </c>
      <c r="CD44" s="35">
        <f t="shared" si="149"/>
        <v>1194.524985102403</v>
      </c>
      <c r="CE44" s="35">
        <f t="shared" si="149"/>
        <v>1247.2633376446706</v>
      </c>
      <c r="CF44" s="35">
        <f t="shared" si="149"/>
        <v>1302.0473257032793</v>
      </c>
      <c r="CG44" s="35">
        <f t="shared" si="149"/>
        <v>1358.9412673983618</v>
      </c>
      <c r="CH44" s="35">
        <f t="shared" si="149"/>
        <v>1418.0106906435685</v>
      </c>
      <c r="CI44" s="35">
        <f t="shared" si="149"/>
        <v>1479.3223145256418</v>
      </c>
      <c r="CJ44" s="35">
        <f t="shared" si="149"/>
        <v>1542.9440285619989</v>
      </c>
      <c r="CK44" s="35">
        <f t="shared" ref="CK44:EV44" si="150">CK40*12</f>
        <v>1608.9448698279982</v>
      </c>
      <c r="CL44" s="35">
        <f t="shared" si="150"/>
        <v>1677.3949979503791</v>
      </c>
      <c r="CM44" s="35">
        <f t="shared" si="150"/>
        <v>1748.3656679682219</v>
      </c>
      <c r="CN44" s="35">
        <f t="shared" si="150"/>
        <v>1821.9292010676359</v>
      </c>
      <c r="CO44" s="35">
        <f t="shared" si="150"/>
        <v>1898.158953201267</v>
      </c>
      <c r="CP44" s="35">
        <f t="shared" si="150"/>
        <v>1977.1292816085816</v>
      </c>
      <c r="CQ44" s="35">
        <f t="shared" si="150"/>
        <v>2058.9155092577321</v>
      </c>
      <c r="CR44" s="35">
        <f t="shared" si="150"/>
        <v>2143.5938872345996</v>
      </c>
      <c r="CS44" s="35">
        <f t="shared" si="150"/>
        <v>2231.2415551093691</v>
      </c>
      <c r="CT44" s="35">
        <f t="shared" si="150"/>
        <v>2321.9364993156578</v>
      </c>
      <c r="CU44" s="35">
        <f t="shared" si="150"/>
        <v>2415.7575095818283</v>
      </c>
      <c r="CV44" s="35">
        <f t="shared" si="150"/>
        <v>2512.7841334585828</v>
      </c>
      <c r="CW44" s="35">
        <f t="shared" si="150"/>
        <v>2613.0966289913672</v>
      </c>
      <c r="CX44" s="35">
        <f t="shared" si="150"/>
        <v>2716.7759155903232</v>
      </c>
      <c r="CY44" s="35">
        <f t="shared" si="150"/>
        <v>2823.9035231546986</v>
      </c>
      <c r="CZ44" s="35">
        <f t="shared" si="150"/>
        <v>2934.5615395125778</v>
      </c>
      <c r="DA44" s="35">
        <f t="shared" si="150"/>
        <v>3048.8325562406399</v>
      </c>
      <c r="DB44" s="35">
        <f t="shared" si="150"/>
        <v>3166.7996129322855</v>
      </c>
      <c r="DC44" s="35">
        <f t="shared" si="150"/>
        <v>3288.5461399859746</v>
      </c>
      <c r="DD44" s="35">
        <f t="shared" si="150"/>
        <v>3414.1558999889121</v>
      </c>
      <c r="DE44" s="35">
        <f t="shared" si="150"/>
        <v>3543.7129277742938</v>
      </c>
      <c r="DF44" s="35">
        <f t="shared" si="150"/>
        <v>3677.301469233269</v>
      </c>
      <c r="DG44" s="35">
        <f t="shared" si="150"/>
        <v>3815.0059189654403</v>
      </c>
      <c r="DH44" s="35">
        <f t="shared" si="150"/>
        <v>3956.9107568542249</v>
      </c>
      <c r="DI44" s="35">
        <f t="shared" si="150"/>
        <v>4103.1004836556585</v>
      </c>
      <c r="DJ44" s="35">
        <f t="shared" si="150"/>
        <v>4253.6595556912725</v>
      </c>
      <c r="DK44" s="35">
        <f t="shared" si="150"/>
        <v>4408.6723187375264</v>
      </c>
      <c r="DL44" s="35">
        <f t="shared" si="150"/>
        <v>4568.2229412058095</v>
      </c>
      <c r="DM44" s="35">
        <f t="shared" si="150"/>
        <v>4732.3953467084921</v>
      </c>
      <c r="DN44" s="35">
        <f t="shared" si="150"/>
        <v>4901.2731461075473</v>
      </c>
      <c r="DO44" s="35">
        <f t="shared" si="150"/>
        <v>5074.9395691432683</v>
      </c>
      <c r="DP44" s="35">
        <f t="shared" si="150"/>
        <v>5253.4773957412235</v>
      </c>
      <c r="DQ44" s="35">
        <f t="shared" si="150"/>
        <v>5436.9688870960854</v>
      </c>
      <c r="DR44" s="35">
        <f t="shared" si="150"/>
        <v>5625.4957166311906</v>
      </c>
      <c r="DS44" s="35">
        <f t="shared" si="150"/>
        <v>5819.1389009327013</v>
      </c>
      <c r="DT44" s="35">
        <f t="shared" si="150"/>
        <v>6017.978730757035</v>
      </c>
      <c r="DU44" s="35">
        <f t="shared" si="150"/>
        <v>6222.0947022097826</v>
      </c>
      <c r="DV44" s="35">
        <f t="shared" si="150"/>
        <v>6431.565448193729</v>
      </c>
      <c r="DW44" s="35">
        <f t="shared" si="150"/>
        <v>6646.4686702227255</v>
      </c>
      <c r="DX44" s="35">
        <f t="shared" si="150"/>
        <v>6866.8810706971235</v>
      </c>
      <c r="DY44" s="35">
        <f t="shared" si="150"/>
        <v>7092.8782857352562</v>
      </c>
      <c r="DZ44" s="35">
        <f t="shared" si="150"/>
        <v>7324.5348186540032</v>
      </c>
      <c r="EA44" s="35">
        <f t="shared" si="150"/>
        <v>7561.9239741898691</v>
      </c>
      <c r="EB44" s="35">
        <f t="shared" si="150"/>
        <v>7805.1177935502565</v>
      </c>
      <c r="EC44" s="35">
        <f t="shared" si="150"/>
        <v>8054.1869903825955</v>
      </c>
      <c r="ED44" s="35">
        <f t="shared" si="150"/>
        <v>8309.2008877469489</v>
      </c>
      <c r="EE44" s="35">
        <f t="shared" si="150"/>
        <v>8570.2273561754118</v>
      </c>
      <c r="EF44" s="35">
        <f t="shared" si="150"/>
        <v>8837.3327528992122</v>
      </c>
      <c r="EG44" s="35">
        <f t="shared" si="150"/>
        <v>9110.5818623218893</v>
      </c>
      <c r="EH44" s="35">
        <f t="shared" si="150"/>
        <v>9390.0378378143105</v>
      </c>
      <c r="EI44" s="35">
        <f t="shared" si="150"/>
        <v>9675.7621449043581</v>
      </c>
      <c r="EJ44" s="35">
        <f t="shared" si="150"/>
        <v>9967.8145059314102</v>
      </c>
      <c r="EK44" s="35">
        <f t="shared" si="150"/>
        <v>10266.252846232615</v>
      </c>
      <c r="EL44" s="35">
        <f t="shared" si="150"/>
        <v>10571.133241924901</v>
      </c>
      <c r="EM44" s="35">
        <f t="shared" si="150"/>
        <v>10882.509869343554</v>
      </c>
      <c r="EN44" s="35">
        <f t="shared" si="150"/>
        <v>11200.434956194891</v>
      </c>
      <c r="EO44" s="35">
        <f t="shared" si="150"/>
        <v>11524.958734477321</v>
      </c>
      <c r="EP44" s="35">
        <f t="shared" si="150"/>
        <v>11856.129395221644</v>
      </c>
      <c r="EQ44" s="35">
        <f t="shared" si="150"/>
        <v>12193.993045098152</v>
      </c>
      <c r="ER44" s="35">
        <f t="shared" si="150"/>
        <v>12538.593664934593</v>
      </c>
      <c r="ES44" s="35">
        <f t="shared" si="150"/>
        <v>12889.973070185575</v>
      </c>
      <c r="ET44" s="35">
        <f t="shared" si="150"/>
        <v>13248.170873390562</v>
      </c>
      <c r="EU44" s="35">
        <f t="shared" si="150"/>
        <v>13613.224448654126</v>
      </c>
      <c r="EV44" s="35">
        <f t="shared" si="150"/>
        <v>13985.168898178523</v>
      </c>
      <c r="EW44" s="35">
        <f t="shared" ref="EW44:FK44" si="151">EW40*12</f>
        <v>14364.037020875312</v>
      </c>
      <c r="EX44" s="35">
        <f t="shared" si="151"/>
        <v>14749.859283079126</v>
      </c>
      <c r="EY44" s="35">
        <f t="shared" si="151"/>
        <v>15142.663791383351</v>
      </c>
      <c r="EZ44" s="35">
        <f t="shared" si="151"/>
        <v>15542.476267613953</v>
      </c>
      <c r="FA44" s="35">
        <f t="shared" si="151"/>
        <v>15949.320025954357</v>
      </c>
      <c r="FB44" s="35">
        <f t="shared" si="151"/>
        <v>16363.21595223087</v>
      </c>
      <c r="FC44" s="35">
        <f t="shared" si="151"/>
        <v>16784.182485364872</v>
      </c>
      <c r="FD44" s="35">
        <f t="shared" si="151"/>
        <v>17212.235600994733</v>
      </c>
      <c r="FE44" s="35">
        <f t="shared" si="151"/>
        <v>17647.388797267166</v>
      </c>
      <c r="FF44" s="35">
        <f t="shared" si="151"/>
        <v>18089.65308279467</v>
      </c>
      <c r="FG44" s="35">
        <f t="shared" si="151"/>
        <v>18539.036966772561</v>
      </c>
      <c r="FH44" s="35">
        <f t="shared" si="151"/>
        <v>18995.546451246169</v>
      </c>
      <c r="FI44" s="35">
        <f t="shared" si="151"/>
        <v>19459.185025515791</v>
      </c>
      <c r="FJ44" s="35">
        <f t="shared" si="151"/>
        <v>19929.953662664255</v>
      </c>
      <c r="FK44" s="35">
        <f t="shared" si="151"/>
        <v>20407.850818189025</v>
      </c>
    </row>
    <row r="45" spans="1:167">
      <c r="J45" s="48" t="s">
        <v>36</v>
      </c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68">
        <f>SUM(K40:V40)</f>
        <v>50.163903696592627</v>
      </c>
      <c r="W45" s="68">
        <f t="shared" ref="W45:CH45" si="152">SUM(L40:W40)</f>
        <v>53.03380744064539</v>
      </c>
      <c r="X45" s="68">
        <f t="shared" si="152"/>
        <v>56.049007077798287</v>
      </c>
      <c r="Y45" s="68">
        <f t="shared" si="152"/>
        <v>59.215969274930927</v>
      </c>
      <c r="Z45" s="68">
        <f t="shared" si="152"/>
        <v>62.541411470257422</v>
      </c>
      <c r="AA45" s="68">
        <f t="shared" si="152"/>
        <v>66.032312445236229</v>
      </c>
      <c r="AB45" s="68">
        <f t="shared" si="152"/>
        <v>69.695923775680342</v>
      </c>
      <c r="AC45" s="68">
        <f t="shared" si="152"/>
        <v>73.539782253734998</v>
      </c>
      <c r="AD45" s="68">
        <f t="shared" si="152"/>
        <v>77.571723378868455</v>
      </c>
      <c r="AE45" s="68">
        <f t="shared" si="152"/>
        <v>81.799896022806763</v>
      </c>
      <c r="AF45" s="68">
        <f t="shared" si="152"/>
        <v>86.232778380465106</v>
      </c>
      <c r="AG45" s="68">
        <f t="shared" si="152"/>
        <v>90.87919532640953</v>
      </c>
      <c r="AH45" s="68">
        <f t="shared" si="152"/>
        <v>95.748337304261113</v>
      </c>
      <c r="AI45" s="68">
        <f t="shared" si="152"/>
        <v>100.83023624651028</v>
      </c>
      <c r="AJ45" s="68">
        <f t="shared" si="152"/>
        <v>106.1533094518182</v>
      </c>
      <c r="AK45" s="68">
        <f t="shared" si="152"/>
        <v>111.72792355802093</v>
      </c>
      <c r="AL45" s="68">
        <f t="shared" si="152"/>
        <v>117.56490296166318</v>
      </c>
      <c r="AM45" s="68">
        <f t="shared" si="152"/>
        <v>123.67555859372088</v>
      </c>
      <c r="AN45" s="68">
        <f t="shared" si="152"/>
        <v>130.07171918780404</v>
      </c>
      <c r="AO45" s="68">
        <f t="shared" si="152"/>
        <v>136.76576523783041</v>
      </c>
      <c r="AP45" s="68">
        <f t="shared" si="152"/>
        <v>143.7706658547454</v>
      </c>
      <c r="AQ45" s="68">
        <f t="shared" si="152"/>
        <v>151.10001874529681</v>
      </c>
      <c r="AR45" s="68">
        <f t="shared" si="152"/>
        <v>158.76809355022726</v>
      </c>
      <c r="AS45" s="68">
        <f t="shared" si="152"/>
        <v>166.78987879460391</v>
      </c>
      <c r="AT45" s="68">
        <f t="shared" si="152"/>
        <v>175.18113271944441</v>
      </c>
      <c r="AU45" s="68">
        <f t="shared" si="152"/>
        <v>183.95843828141835</v>
      </c>
      <c r="AV45" s="68">
        <f t="shared" si="152"/>
        <v>193.13926262629423</v>
      </c>
      <c r="AW45" s="68">
        <f t="shared" si="152"/>
        <v>202.74202136207754</v>
      </c>
      <c r="AX45" s="68">
        <f t="shared" si="152"/>
        <v>212.78614797954756</v>
      </c>
      <c r="AY45" s="68">
        <f t="shared" si="152"/>
        <v>223.29216879128046</v>
      </c>
      <c r="AZ45" s="68">
        <f t="shared" si="152"/>
        <v>234.2817837853635</v>
      </c>
      <c r="BA45" s="68">
        <f t="shared" si="152"/>
        <v>245.77795381700543</v>
      </c>
      <c r="BB45" s="68">
        <f t="shared" si="152"/>
        <v>257.80499459027271</v>
      </c>
      <c r="BC45" s="68">
        <f t="shared" si="152"/>
        <v>270.38867791339413</v>
      </c>
      <c r="BD45" s="68">
        <f t="shared" si="152"/>
        <v>283.55634074464302</v>
      </c>
      <c r="BE45" s="68">
        <f t="shared" si="152"/>
        <v>297.33700258191038</v>
      </c>
      <c r="BF45" s="68">
        <f t="shared" si="152"/>
        <v>311.76149178791582</v>
      </c>
      <c r="BG45" s="68">
        <f t="shared" si="152"/>
        <v>326.86258148477924</v>
      </c>
      <c r="BH45" s="68">
        <f t="shared" si="152"/>
        <v>342.67513569661054</v>
      </c>
      <c r="BI45" s="68">
        <f t="shared" si="152"/>
        <v>359.23626646711386</v>
      </c>
      <c r="BJ45" s="68">
        <f t="shared" si="152"/>
        <v>376.58550273119556</v>
      </c>
      <c r="BK45" s="68">
        <f t="shared" si="152"/>
        <v>394.76497177549408</v>
      </c>
      <c r="BL45" s="68">
        <f t="shared" si="152"/>
        <v>413.81959418290086</v>
      </c>
      <c r="BM45" s="68">
        <f t="shared" si="152"/>
        <v>433.78398398443846</v>
      </c>
      <c r="BN45" s="68">
        <f t="shared" si="152"/>
        <v>454.69337942307317</v>
      </c>
      <c r="BO45" s="68">
        <f t="shared" si="152"/>
        <v>476.58356809034325</v>
      </c>
      <c r="BP45" s="68">
        <f t="shared" si="152"/>
        <v>499.49080008877371</v>
      </c>
      <c r="BQ45" s="68">
        <f t="shared" si="152"/>
        <v>523.45168813384555</v>
      </c>
      <c r="BR45" s="68">
        <f t="shared" si="152"/>
        <v>548.50309343327444</v>
      </c>
      <c r="BS45" s="68">
        <f t="shared" si="152"/>
        <v>574.6819961004187</v>
      </c>
      <c r="BT45" s="68">
        <f t="shared" si="152"/>
        <v>602.02534877242636</v>
      </c>
      <c r="BU45" s="68">
        <f t="shared" si="152"/>
        <v>630.56991201186599</v>
      </c>
      <c r="BV45" s="68">
        <f t="shared" si="152"/>
        <v>660.35206997263026</v>
      </c>
      <c r="BW45" s="68">
        <f t="shared" si="152"/>
        <v>691.4076247064188</v>
      </c>
      <c r="BX45" s="68">
        <f t="shared" si="152"/>
        <v>723.77156737460575</v>
      </c>
      <c r="BY45" s="68">
        <f t="shared" si="152"/>
        <v>757.49113374764295</v>
      </c>
      <c r="BZ45" s="68">
        <f t="shared" si="152"/>
        <v>792.61481763535721</v>
      </c>
      <c r="CA45" s="68">
        <f t="shared" si="152"/>
        <v>829.19237747412194</v>
      </c>
      <c r="CB45" s="68">
        <f t="shared" si="152"/>
        <v>867.27484133998723</v>
      </c>
      <c r="CC45" s="68">
        <f t="shared" si="152"/>
        <v>906.91451032719101</v>
      </c>
      <c r="CD45" s="68">
        <f t="shared" si="152"/>
        <v>948.16496023428158</v>
      </c>
      <c r="CE45" s="68">
        <f t="shared" si="152"/>
        <v>991.0810415031068</v>
      </c>
      <c r="CF45" s="68">
        <f t="shared" si="152"/>
        <v>1035.7188773591579</v>
      </c>
      <c r="CG45" s="68">
        <f t="shared" si="152"/>
        <v>1082.1358601051911</v>
      </c>
      <c r="CH45" s="68">
        <f t="shared" si="152"/>
        <v>1130.3906455236654</v>
      </c>
      <c r="CI45" s="68">
        <f t="shared" ref="CI45:ET45" si="153">SUM(BX40:CI40)</f>
        <v>1180.5431453473336</v>
      </c>
      <c r="CJ45" s="68">
        <f t="shared" si="153"/>
        <v>1232.6545177612791</v>
      </c>
      <c r="CK45" s="68">
        <f t="shared" si="153"/>
        <v>1286.7871559037919</v>
      </c>
      <c r="CL45" s="68">
        <f t="shared" si="153"/>
        <v>1343.0046743377225</v>
      </c>
      <c r="CM45" s="68">
        <f t="shared" si="153"/>
        <v>1401.3718934683125</v>
      </c>
      <c r="CN45" s="68">
        <f t="shared" si="153"/>
        <v>1461.9548218879604</v>
      </c>
      <c r="CO45" s="68">
        <f t="shared" si="153"/>
        <v>1524.8206366329523</v>
      </c>
      <c r="CP45" s="68">
        <f t="shared" si="153"/>
        <v>1590.0376613418005</v>
      </c>
      <c r="CQ45" s="68">
        <f t="shared" si="153"/>
        <v>1657.6753423095554</v>
      </c>
      <c r="CR45" s="68">
        <f t="shared" si="153"/>
        <v>1727.8042224371657</v>
      </c>
      <c r="CS45" s="68">
        <f t="shared" si="153"/>
        <v>1800.4959130797495</v>
      </c>
      <c r="CT45" s="68">
        <f t="shared" si="153"/>
        <v>1875.8230638024236</v>
      </c>
      <c r="CU45" s="68">
        <f t="shared" si="153"/>
        <v>1953.8593300571058</v>
      </c>
      <c r="CV45" s="68">
        <f t="shared" si="153"/>
        <v>2034.6793387984881</v>
      </c>
      <c r="CW45" s="68">
        <f t="shared" si="153"/>
        <v>2118.358652062102</v>
      </c>
      <c r="CX45" s="68">
        <f t="shared" si="153"/>
        <v>2204.9737285320975</v>
      </c>
      <c r="CY45" s="68">
        <f t="shared" si="153"/>
        <v>2294.6018831309707</v>
      </c>
      <c r="CZ45" s="68">
        <f t="shared" si="153"/>
        <v>2387.3212446680491</v>
      </c>
      <c r="DA45" s="68">
        <f t="shared" si="153"/>
        <v>2483.2107115879967</v>
      </c>
      <c r="DB45" s="68">
        <f t="shared" si="153"/>
        <v>2582.3499058649718</v>
      </c>
      <c r="DC45" s="68">
        <f t="shared" si="153"/>
        <v>2684.8191250923255</v>
      </c>
      <c r="DD45" s="68">
        <f t="shared" si="153"/>
        <v>2790.6992928218515</v>
      </c>
      <c r="DE45" s="68">
        <f t="shared" si="153"/>
        <v>2900.0719072105953</v>
      </c>
      <c r="DF45" s="68">
        <f t="shared" si="153"/>
        <v>3013.0189880370631</v>
      </c>
      <c r="DG45" s="68">
        <f t="shared" si="153"/>
        <v>3129.6230221523638</v>
      </c>
      <c r="DH45" s="68">
        <f t="shared" si="153"/>
        <v>3249.9669074353337</v>
      </c>
      <c r="DI45" s="68">
        <f t="shared" si="153"/>
        <v>3374.1338953240247</v>
      </c>
      <c r="DJ45" s="68">
        <f t="shared" si="153"/>
        <v>3502.2075319991036</v>
      </c>
      <c r="DK45" s="68">
        <f t="shared" si="153"/>
        <v>3634.2715982976724</v>
      </c>
      <c r="DL45" s="68">
        <f t="shared" si="153"/>
        <v>3770.4100484387754</v>
      </c>
      <c r="DM45" s="68">
        <f t="shared" si="153"/>
        <v>3910.7069476444299</v>
      </c>
      <c r="DN45" s="68">
        <f t="shared" si="153"/>
        <v>4055.2464087423682</v>
      </c>
      <c r="DO45" s="68">
        <f t="shared" si="153"/>
        <v>4204.112527838809</v>
      </c>
      <c r="DP45" s="68">
        <f t="shared" si="153"/>
        <v>4357.3893191515026</v>
      </c>
      <c r="DQ45" s="68">
        <f t="shared" si="153"/>
        <v>4515.1606490949844</v>
      </c>
      <c r="DR45" s="68">
        <f t="shared" si="153"/>
        <v>4677.5101697114778</v>
      </c>
      <c r="DS45" s="68">
        <f t="shared" si="153"/>
        <v>4844.5212515420826</v>
      </c>
      <c r="DT45" s="68">
        <f t="shared" si="153"/>
        <v>5016.276916033984</v>
      </c>
      <c r="DU45" s="68">
        <f t="shared" si="153"/>
        <v>5192.8597675801611</v>
      </c>
      <c r="DV45" s="68">
        <f t="shared" si="153"/>
        <v>5374.3519252886999</v>
      </c>
      <c r="DW45" s="68">
        <f t="shared" si="153"/>
        <v>5560.8349545791325</v>
      </c>
      <c r="DX45" s="68">
        <f t="shared" si="153"/>
        <v>5752.3897987034088</v>
      </c>
      <c r="DY45" s="68">
        <f t="shared" si="153"/>
        <v>5949.0967102889726</v>
      </c>
      <c r="DZ45" s="68">
        <f t="shared" si="153"/>
        <v>6151.0351830011778</v>
      </c>
      <c r="EA45" s="68">
        <f t="shared" si="153"/>
        <v>6358.2838834217282</v>
      </c>
      <c r="EB45" s="68">
        <f t="shared" si="153"/>
        <v>6570.9205832391472</v>
      </c>
      <c r="EC45" s="68">
        <f t="shared" si="153"/>
        <v>6789.0220918463565</v>
      </c>
      <c r="ED45" s="68">
        <f t="shared" si="153"/>
        <v>7012.664189439336</v>
      </c>
      <c r="EE45" s="68">
        <f t="shared" si="153"/>
        <v>7241.9215607095612</v>
      </c>
      <c r="EF45" s="68">
        <f t="shared" si="153"/>
        <v>7476.8677292214097</v>
      </c>
      <c r="EG45" s="68">
        <f t="shared" si="153"/>
        <v>7717.5749925640848</v>
      </c>
      <c r="EH45" s="68">
        <f t="shared" si="153"/>
        <v>7964.1143583657995</v>
      </c>
      <c r="EI45" s="68">
        <f t="shared" si="153"/>
        <v>8216.5554812559349</v>
      </c>
      <c r="EJ45" s="68">
        <f t="shared" si="153"/>
        <v>8474.9666008587938</v>
      </c>
      <c r="EK45" s="68">
        <f t="shared" si="153"/>
        <v>8739.4144809002391</v>
      </c>
      <c r="EL45" s="68">
        <f t="shared" si="153"/>
        <v>9009.9643495061482</v>
      </c>
      <c r="EM45" s="68">
        <f t="shared" si="153"/>
        <v>9286.6798407689548</v>
      </c>
      <c r="EN45" s="68">
        <f t="shared" si="153"/>
        <v>9569.6229376560077</v>
      </c>
      <c r="EO45" s="68">
        <f t="shared" si="153"/>
        <v>9858.8539163305686</v>
      </c>
      <c r="EP45" s="68">
        <f t="shared" si="153"/>
        <v>10154.43129195346</v>
      </c>
      <c r="EQ45" s="68">
        <f t="shared" si="153"/>
        <v>10456.411766030355</v>
      </c>
      <c r="ER45" s="68">
        <f t="shared" si="153"/>
        <v>10764.850175366637</v>
      </c>
      <c r="ES45" s="68">
        <f t="shared" si="153"/>
        <v>11079.799442688611</v>
      </c>
      <c r="ET45" s="68">
        <f t="shared" si="153"/>
        <v>11401.310528986633</v>
      </c>
      <c r="EU45" s="68">
        <f t="shared" ref="EU45:FK45" si="154">SUM(EJ40:EU40)</f>
        <v>11729.432387632447</v>
      </c>
      <c r="EV45" s="68">
        <f t="shared" si="154"/>
        <v>12064.211920319707</v>
      </c>
      <c r="EW45" s="68">
        <f t="shared" si="154"/>
        <v>12405.693934873263</v>
      </c>
      <c r="EX45" s="68">
        <f t="shared" si="154"/>
        <v>12753.921104969446</v>
      </c>
      <c r="EY45" s="68">
        <f t="shared" si="154"/>
        <v>13108.933931806097</v>
      </c>
      <c r="EZ45" s="68">
        <f t="shared" si="154"/>
        <v>13470.770707757685</v>
      </c>
      <c r="FA45" s="68">
        <f t="shared" si="154"/>
        <v>13839.467482047439</v>
      </c>
      <c r="FB45" s="68">
        <f t="shared" si="154"/>
        <v>14215.058028464875</v>
      </c>
      <c r="FC45" s="68">
        <f t="shared" si="154"/>
        <v>14597.573815153768</v>
      </c>
      <c r="FD45" s="68">
        <f t="shared" si="154"/>
        <v>14987.043976492112</v>
      </c>
      <c r="FE45" s="68">
        <f t="shared" si="154"/>
        <v>15383.495287082244</v>
      </c>
      <c r="FF45" s="68">
        <f t="shared" si="154"/>
        <v>15786.952137865919</v>
      </c>
      <c r="FG45" s="68">
        <f t="shared" si="154"/>
        <v>16197.43651437579</v>
      </c>
      <c r="FH45" s="68">
        <f t="shared" si="154"/>
        <v>16614.967977131426</v>
      </c>
      <c r="FI45" s="68">
        <f t="shared" si="154"/>
        <v>17039.5636441848</v>
      </c>
      <c r="FJ45" s="68">
        <f t="shared" si="154"/>
        <v>17471.238175816896</v>
      </c>
      <c r="FK45" s="68">
        <f t="shared" si="154"/>
        <v>17910.003761384032</v>
      </c>
    </row>
    <row r="47" spans="1:167">
      <c r="J47" s="2" t="s">
        <v>16</v>
      </c>
      <c r="L47" s="14">
        <f>(W48/K48)^(1/12)</f>
        <v>1.0088482921776238</v>
      </c>
      <c r="M47" s="14">
        <f>L47</f>
        <v>1.0088482921776238</v>
      </c>
      <c r="N47" s="14">
        <f t="shared" ref="N47:W47" si="155">M48/L48</f>
        <v>1.0088482921776238</v>
      </c>
      <c r="O47" s="14">
        <f t="shared" si="155"/>
        <v>1.0088482921776238</v>
      </c>
      <c r="P47" s="14">
        <f t="shared" si="155"/>
        <v>1.0088482921776238</v>
      </c>
      <c r="Q47" s="14">
        <f t="shared" si="155"/>
        <v>1.0088482921776238</v>
      </c>
      <c r="R47" s="14">
        <f t="shared" si="155"/>
        <v>1.0088482921776238</v>
      </c>
      <c r="S47" s="14">
        <f t="shared" si="155"/>
        <v>1.0088482921776238</v>
      </c>
      <c r="T47" s="14">
        <f t="shared" si="155"/>
        <v>1.0088482921776238</v>
      </c>
      <c r="U47" s="14">
        <f t="shared" si="155"/>
        <v>1.0088482921776238</v>
      </c>
      <c r="V47" s="14">
        <f t="shared" si="155"/>
        <v>1.0088482921776238</v>
      </c>
      <c r="W47" s="14">
        <f t="shared" si="155"/>
        <v>1.0088482921776238</v>
      </c>
      <c r="X47" s="58">
        <f>1/(W48/FK48)^(1/COUNT(W40:FK40))</f>
        <v>0.98952116760534237</v>
      </c>
      <c r="Y47" s="14">
        <f>X48/W48</f>
        <v>0.98952116760534248</v>
      </c>
      <c r="Z47" s="14">
        <f>Y48/X48</f>
        <v>0.98952116760534237</v>
      </c>
      <c r="AA47" s="14">
        <f>Z48/Y48</f>
        <v>0.98952116760534237</v>
      </c>
      <c r="AB47" s="14">
        <f t="shared" ref="AB47:AG47" si="156">AA48/Z48</f>
        <v>0.98952116760534237</v>
      </c>
      <c r="AC47" s="14">
        <f t="shared" si="156"/>
        <v>0.98952116760534237</v>
      </c>
      <c r="AD47" s="14">
        <f t="shared" si="156"/>
        <v>0.98952116760534248</v>
      </c>
      <c r="AE47" s="14">
        <f t="shared" si="156"/>
        <v>0.98952116760534237</v>
      </c>
      <c r="AF47" s="14">
        <f t="shared" si="156"/>
        <v>0.98952116760534237</v>
      </c>
      <c r="AG47" s="14">
        <f t="shared" si="156"/>
        <v>0.98952116760534248</v>
      </c>
      <c r="AH47" s="14">
        <f t="shared" ref="AH47:CS47" si="157">AG48/AF48</f>
        <v>0.98952116760534248</v>
      </c>
      <c r="AI47" s="14">
        <f t="shared" si="157"/>
        <v>0.98952116760534259</v>
      </c>
      <c r="AJ47" s="14">
        <f t="shared" si="157"/>
        <v>0.98952116760534248</v>
      </c>
      <c r="AK47" s="14">
        <f t="shared" si="157"/>
        <v>0.98952116760534259</v>
      </c>
      <c r="AL47" s="14">
        <f t="shared" si="157"/>
        <v>0.9895211676053427</v>
      </c>
      <c r="AM47" s="14">
        <f t="shared" si="157"/>
        <v>0.9895211676053427</v>
      </c>
      <c r="AN47" s="14">
        <f t="shared" si="157"/>
        <v>0.9895211676053427</v>
      </c>
      <c r="AO47" s="14">
        <f t="shared" si="157"/>
        <v>0.9895211676053427</v>
      </c>
      <c r="AP47" s="14">
        <f t="shared" si="157"/>
        <v>0.9895211676053427</v>
      </c>
      <c r="AQ47" s="14">
        <f t="shared" si="157"/>
        <v>0.9895211676053427</v>
      </c>
      <c r="AR47" s="14">
        <f t="shared" si="157"/>
        <v>0.98952116760534281</v>
      </c>
      <c r="AS47" s="14">
        <f t="shared" si="157"/>
        <v>0.98952116760534281</v>
      </c>
      <c r="AT47" s="14">
        <f t="shared" si="157"/>
        <v>0.98952116760534281</v>
      </c>
      <c r="AU47" s="14">
        <f t="shared" si="157"/>
        <v>0.98952116760534292</v>
      </c>
      <c r="AV47" s="14">
        <f t="shared" si="157"/>
        <v>0.98952116760534292</v>
      </c>
      <c r="AW47" s="14">
        <f t="shared" si="157"/>
        <v>0.98952116760534303</v>
      </c>
      <c r="AX47" s="14">
        <f t="shared" si="157"/>
        <v>0.98952116760534303</v>
      </c>
      <c r="AY47" s="14">
        <f t="shared" si="157"/>
        <v>0.98952116760534303</v>
      </c>
      <c r="AZ47" s="14">
        <f t="shared" si="157"/>
        <v>0.98952116760534314</v>
      </c>
      <c r="BA47" s="14">
        <f t="shared" si="157"/>
        <v>0.98952116760534314</v>
      </c>
      <c r="BB47" s="14">
        <f t="shared" si="157"/>
        <v>0.98952116760534325</v>
      </c>
      <c r="BC47" s="14">
        <f t="shared" si="157"/>
        <v>0.98952116760534325</v>
      </c>
      <c r="BD47" s="14">
        <f t="shared" si="157"/>
        <v>0.98952116760534325</v>
      </c>
      <c r="BE47" s="14">
        <f t="shared" si="157"/>
        <v>0.98952116760534325</v>
      </c>
      <c r="BF47" s="14">
        <f t="shared" si="157"/>
        <v>0.98952116760534325</v>
      </c>
      <c r="BG47" s="14">
        <f t="shared" si="157"/>
        <v>0.98952116760534325</v>
      </c>
      <c r="BH47" s="14">
        <f t="shared" si="157"/>
        <v>0.98952116760534325</v>
      </c>
      <c r="BI47" s="14">
        <f t="shared" si="157"/>
        <v>0.98952116760534325</v>
      </c>
      <c r="BJ47" s="14">
        <f t="shared" si="157"/>
        <v>0.98952116760534325</v>
      </c>
      <c r="BK47" s="14">
        <f t="shared" si="157"/>
        <v>0.98952116760534325</v>
      </c>
      <c r="BL47" s="14">
        <f t="shared" si="157"/>
        <v>0.98952116760534325</v>
      </c>
      <c r="BM47" s="14">
        <f t="shared" si="157"/>
        <v>0.98952116760534325</v>
      </c>
      <c r="BN47" s="14">
        <f t="shared" si="157"/>
        <v>0.98952116760534325</v>
      </c>
      <c r="BO47" s="14">
        <f t="shared" si="157"/>
        <v>0.98952116760534325</v>
      </c>
      <c r="BP47" s="14">
        <f t="shared" si="157"/>
        <v>0.98952116760534325</v>
      </c>
      <c r="BQ47" s="14">
        <f t="shared" si="157"/>
        <v>0.98952116760534314</v>
      </c>
      <c r="BR47" s="14">
        <f t="shared" si="157"/>
        <v>0.98952116760534314</v>
      </c>
      <c r="BS47" s="14">
        <f t="shared" si="157"/>
        <v>0.98952116760534314</v>
      </c>
      <c r="BT47" s="14">
        <f t="shared" si="157"/>
        <v>0.98952116760534314</v>
      </c>
      <c r="BU47" s="14">
        <f t="shared" si="157"/>
        <v>0.98952116760534314</v>
      </c>
      <c r="BV47" s="14">
        <f t="shared" si="157"/>
        <v>0.98952116760534314</v>
      </c>
      <c r="BW47" s="14">
        <f t="shared" si="157"/>
        <v>0.98952116760534314</v>
      </c>
      <c r="BX47" s="14">
        <f t="shared" si="157"/>
        <v>0.98952116760534314</v>
      </c>
      <c r="BY47" s="14">
        <f t="shared" si="157"/>
        <v>0.98952116760534314</v>
      </c>
      <c r="BZ47" s="14">
        <f t="shared" si="157"/>
        <v>0.98952116760534314</v>
      </c>
      <c r="CA47" s="14">
        <f t="shared" si="157"/>
        <v>0.98952116760534314</v>
      </c>
      <c r="CB47" s="14">
        <f t="shared" si="157"/>
        <v>0.98952116760534303</v>
      </c>
      <c r="CC47" s="14">
        <f t="shared" si="157"/>
        <v>0.98952116760534303</v>
      </c>
      <c r="CD47" s="14">
        <f t="shared" si="157"/>
        <v>0.98952116760534303</v>
      </c>
      <c r="CE47" s="14">
        <f t="shared" si="157"/>
        <v>0.98952116760534292</v>
      </c>
      <c r="CF47" s="14">
        <f t="shared" si="157"/>
        <v>0.98952116760534292</v>
      </c>
      <c r="CG47" s="14">
        <f t="shared" si="157"/>
        <v>0.98952116760534292</v>
      </c>
      <c r="CH47" s="14">
        <f t="shared" si="157"/>
        <v>0.98952116760534281</v>
      </c>
      <c r="CI47" s="14">
        <f t="shared" si="157"/>
        <v>0.98952116760534281</v>
      </c>
      <c r="CJ47" s="14">
        <f t="shared" si="157"/>
        <v>0.98952116760534281</v>
      </c>
      <c r="CK47" s="14">
        <f t="shared" si="157"/>
        <v>0.9895211676053427</v>
      </c>
      <c r="CL47" s="14">
        <f t="shared" si="157"/>
        <v>0.9895211676053427</v>
      </c>
      <c r="CM47" s="14">
        <f t="shared" si="157"/>
        <v>0.9895211676053427</v>
      </c>
      <c r="CN47" s="14">
        <f t="shared" si="157"/>
        <v>0.9895211676053427</v>
      </c>
      <c r="CO47" s="14">
        <f t="shared" si="157"/>
        <v>0.9895211676053427</v>
      </c>
      <c r="CP47" s="14">
        <f t="shared" si="157"/>
        <v>0.98952116760534281</v>
      </c>
      <c r="CQ47" s="14">
        <f t="shared" si="157"/>
        <v>0.98952116760534281</v>
      </c>
      <c r="CR47" s="14">
        <f t="shared" si="157"/>
        <v>0.98952116760534292</v>
      </c>
      <c r="CS47" s="14">
        <f t="shared" si="157"/>
        <v>0.98952116760534292</v>
      </c>
      <c r="CT47" s="14">
        <f t="shared" ref="CT47:FE47" si="158">CS48/CR48</f>
        <v>0.98952116760534292</v>
      </c>
      <c r="CU47" s="14">
        <f t="shared" si="158"/>
        <v>0.98952116760534292</v>
      </c>
      <c r="CV47" s="14">
        <f t="shared" si="158"/>
        <v>0.98952116760534303</v>
      </c>
      <c r="CW47" s="14">
        <f t="shared" si="158"/>
        <v>0.98952116760534303</v>
      </c>
      <c r="CX47" s="14">
        <f t="shared" si="158"/>
        <v>0.98952116760534292</v>
      </c>
      <c r="CY47" s="14">
        <f t="shared" si="158"/>
        <v>0.98952116760534292</v>
      </c>
      <c r="CZ47" s="14">
        <f t="shared" si="158"/>
        <v>0.98952116760534292</v>
      </c>
      <c r="DA47" s="14">
        <f t="shared" si="158"/>
        <v>0.98952116760534292</v>
      </c>
      <c r="DB47" s="14">
        <f t="shared" si="158"/>
        <v>0.98952116760534292</v>
      </c>
      <c r="DC47" s="14">
        <f t="shared" si="158"/>
        <v>0.98952116760534292</v>
      </c>
      <c r="DD47" s="14">
        <f t="shared" si="158"/>
        <v>0.98952116760534303</v>
      </c>
      <c r="DE47" s="14">
        <f t="shared" si="158"/>
        <v>0.98952116760534314</v>
      </c>
      <c r="DF47" s="14">
        <f t="shared" si="158"/>
        <v>0.98952116760534314</v>
      </c>
      <c r="DG47" s="14">
        <f t="shared" si="158"/>
        <v>0.98952116760534314</v>
      </c>
      <c r="DH47" s="14">
        <f t="shared" si="158"/>
        <v>0.98952116760534314</v>
      </c>
      <c r="DI47" s="14">
        <f t="shared" si="158"/>
        <v>0.98952116760534314</v>
      </c>
      <c r="DJ47" s="14">
        <f t="shared" si="158"/>
        <v>0.98952116760534325</v>
      </c>
      <c r="DK47" s="14">
        <f t="shared" si="158"/>
        <v>0.98952116760534314</v>
      </c>
      <c r="DL47" s="14">
        <f t="shared" si="158"/>
        <v>0.98952116760534314</v>
      </c>
      <c r="DM47" s="14">
        <f t="shared" si="158"/>
        <v>0.98952116760534303</v>
      </c>
      <c r="DN47" s="14">
        <f t="shared" si="158"/>
        <v>0.98952116760534303</v>
      </c>
      <c r="DO47" s="14">
        <f t="shared" si="158"/>
        <v>0.98952116760534303</v>
      </c>
      <c r="DP47" s="14">
        <f t="shared" si="158"/>
        <v>0.98952116760534303</v>
      </c>
      <c r="DQ47" s="14">
        <f t="shared" si="158"/>
        <v>0.98952116760534303</v>
      </c>
      <c r="DR47" s="14">
        <f t="shared" si="158"/>
        <v>0.98952116760534303</v>
      </c>
      <c r="DS47" s="14">
        <f t="shared" si="158"/>
        <v>0.98952116760534303</v>
      </c>
      <c r="DT47" s="14">
        <f t="shared" si="158"/>
        <v>0.98952116760534303</v>
      </c>
      <c r="DU47" s="14">
        <f t="shared" si="158"/>
        <v>0.98952116760534303</v>
      </c>
      <c r="DV47" s="14">
        <f t="shared" si="158"/>
        <v>0.98952116760534303</v>
      </c>
      <c r="DW47" s="14">
        <f t="shared" si="158"/>
        <v>0.98952116760534303</v>
      </c>
      <c r="DX47" s="14">
        <f t="shared" si="158"/>
        <v>0.98952116760534303</v>
      </c>
      <c r="DY47" s="14">
        <f t="shared" si="158"/>
        <v>0.98952116760534303</v>
      </c>
      <c r="DZ47" s="14">
        <f t="shared" si="158"/>
        <v>0.98952116760534303</v>
      </c>
      <c r="EA47" s="14">
        <f t="shared" si="158"/>
        <v>0.98952116760534303</v>
      </c>
      <c r="EB47" s="14">
        <f t="shared" si="158"/>
        <v>0.98952116760534303</v>
      </c>
      <c r="EC47" s="14">
        <f t="shared" si="158"/>
        <v>0.98952116760534303</v>
      </c>
      <c r="ED47" s="14">
        <f t="shared" si="158"/>
        <v>0.98952116760534303</v>
      </c>
      <c r="EE47" s="14">
        <f t="shared" si="158"/>
        <v>0.98952116760534303</v>
      </c>
      <c r="EF47" s="14">
        <f t="shared" si="158"/>
        <v>0.98952116760534303</v>
      </c>
      <c r="EG47" s="14">
        <f t="shared" si="158"/>
        <v>0.98952116760534303</v>
      </c>
      <c r="EH47" s="14">
        <f t="shared" si="158"/>
        <v>0.98952116760534303</v>
      </c>
      <c r="EI47" s="14">
        <f t="shared" si="158"/>
        <v>0.98952116760534314</v>
      </c>
      <c r="EJ47" s="14">
        <f t="shared" si="158"/>
        <v>0.98952116760534314</v>
      </c>
      <c r="EK47" s="14">
        <f t="shared" si="158"/>
        <v>0.98952116760534314</v>
      </c>
      <c r="EL47" s="14">
        <f t="shared" si="158"/>
        <v>0.98952116760534314</v>
      </c>
      <c r="EM47" s="14">
        <f t="shared" si="158"/>
        <v>0.98952116760534314</v>
      </c>
      <c r="EN47" s="14">
        <f t="shared" si="158"/>
        <v>0.98952116760534314</v>
      </c>
      <c r="EO47" s="14">
        <f t="shared" si="158"/>
        <v>0.98952116760534314</v>
      </c>
      <c r="EP47" s="14">
        <f t="shared" si="158"/>
        <v>0.98952116760534314</v>
      </c>
      <c r="EQ47" s="14">
        <f t="shared" si="158"/>
        <v>0.98952116760534314</v>
      </c>
      <c r="ER47" s="14">
        <f t="shared" si="158"/>
        <v>0.98952116760534314</v>
      </c>
      <c r="ES47" s="14">
        <f t="shared" si="158"/>
        <v>0.98952116760534325</v>
      </c>
      <c r="ET47" s="14">
        <f t="shared" si="158"/>
        <v>0.98952116760534325</v>
      </c>
      <c r="EU47" s="14">
        <f t="shared" si="158"/>
        <v>0.98952116760534325</v>
      </c>
      <c r="EV47" s="14">
        <f t="shared" si="158"/>
        <v>0.98952116760534325</v>
      </c>
      <c r="EW47" s="14">
        <f t="shared" si="158"/>
        <v>0.98952116760534325</v>
      </c>
      <c r="EX47" s="14">
        <f t="shared" si="158"/>
        <v>0.98952116760534325</v>
      </c>
      <c r="EY47" s="14">
        <f t="shared" si="158"/>
        <v>0.98952116760534325</v>
      </c>
      <c r="EZ47" s="14">
        <f t="shared" si="158"/>
        <v>0.98952116760534337</v>
      </c>
      <c r="FA47" s="14">
        <f t="shared" si="158"/>
        <v>0.98952116760534348</v>
      </c>
      <c r="FB47" s="14">
        <f t="shared" si="158"/>
        <v>0.98952116760534348</v>
      </c>
      <c r="FC47" s="14">
        <f t="shared" si="158"/>
        <v>0.98952116760534348</v>
      </c>
      <c r="FD47" s="14">
        <f t="shared" si="158"/>
        <v>0.98952116760534337</v>
      </c>
      <c r="FE47" s="14">
        <f t="shared" si="158"/>
        <v>0.98952116760534337</v>
      </c>
      <c r="FF47" s="14">
        <f t="shared" ref="FF47:FK47" si="159">FE48/FD48</f>
        <v>0.98952116760534337</v>
      </c>
      <c r="FG47" s="14">
        <f t="shared" si="159"/>
        <v>0.98952116760534337</v>
      </c>
      <c r="FH47" s="14">
        <f t="shared" si="159"/>
        <v>0.98952116760534337</v>
      </c>
      <c r="FI47" s="14">
        <f t="shared" si="159"/>
        <v>0.98952116760534337</v>
      </c>
      <c r="FJ47" s="14">
        <f t="shared" si="159"/>
        <v>0.98952116760534337</v>
      </c>
      <c r="FK47" s="14">
        <f t="shared" si="159"/>
        <v>0.98952116760534337</v>
      </c>
    </row>
    <row r="48" spans="1:167">
      <c r="J48" t="s">
        <v>41</v>
      </c>
      <c r="K48" s="57">
        <f>K49/(K24/1000)</f>
        <v>2.4865831842576029</v>
      </c>
      <c r="L48" s="15">
        <f>K48*L47</f>
        <v>2.5085851987958803</v>
      </c>
      <c r="M48" s="15">
        <f t="shared" ref="M48:V48" si="160">L48*M47</f>
        <v>2.5307818935872888</v>
      </c>
      <c r="N48" s="15">
        <f t="shared" si="160"/>
        <v>2.5531749912195894</v>
      </c>
      <c r="O48" s="15">
        <f t="shared" si="160"/>
        <v>2.5757662295225026</v>
      </c>
      <c r="P48" s="15">
        <f t="shared" si="160"/>
        <v>2.5985573617025741</v>
      </c>
      <c r="Q48" s="15">
        <f t="shared" si="160"/>
        <v>2.6215501564792341</v>
      </c>
      <c r="R48" s="15">
        <f t="shared" si="160"/>
        <v>2.644746398222058</v>
      </c>
      <c r="S48" s="15">
        <f t="shared" si="160"/>
        <v>2.668147887089245</v>
      </c>
      <c r="T48" s="15">
        <f t="shared" si="160"/>
        <v>2.6917564391673205</v>
      </c>
      <c r="U48" s="15">
        <f t="shared" si="160"/>
        <v>2.7155738866120736</v>
      </c>
      <c r="V48" s="15">
        <f t="shared" si="160"/>
        <v>2.7396020777907428</v>
      </c>
      <c r="W48" s="56">
        <f>W49/W24*1000</f>
        <v>2.7638428774254615</v>
      </c>
      <c r="X48" s="15">
        <f>W48*X47</f>
        <v>2.7348810311477521</v>
      </c>
      <c r="Y48" s="15">
        <f t="shared" ref="Y48:CJ48" si="161">X48*Y47</f>
        <v>2.7062226712030264</v>
      </c>
      <c r="Z48" s="15">
        <f t="shared" si="161"/>
        <v>2.6778646174088672</v>
      </c>
      <c r="AA48" s="15">
        <f t="shared" si="161"/>
        <v>2.6498037229074556</v>
      </c>
      <c r="AB48" s="15">
        <f t="shared" si="161"/>
        <v>2.6220368738163686</v>
      </c>
      <c r="AC48" s="15">
        <f t="shared" si="161"/>
        <v>2.594560988883035</v>
      </c>
      <c r="AD48" s="15">
        <f t="shared" si="161"/>
        <v>2.5673730191428126</v>
      </c>
      <c r="AE48" s="15">
        <f t="shared" si="161"/>
        <v>2.5404699475806489</v>
      </c>
      <c r="AF48" s="15">
        <f t="shared" si="161"/>
        <v>2.5138487887962868</v>
      </c>
      <c r="AG48" s="15">
        <f t="shared" si="161"/>
        <v>2.4875065886729777</v>
      </c>
      <c r="AH48" s="15">
        <f t="shared" si="161"/>
        <v>2.4614404240496675</v>
      </c>
      <c r="AI48" s="15">
        <f t="shared" si="161"/>
        <v>2.4356474023966164</v>
      </c>
      <c r="AJ48" s="15">
        <f t="shared" si="161"/>
        <v>2.4101246614944194</v>
      </c>
      <c r="AK48" s="15">
        <f t="shared" si="161"/>
        <v>2.3848693691163891</v>
      </c>
      <c r="AL48" s="15">
        <f t="shared" si="161"/>
        <v>2.3598787227142664</v>
      </c>
      <c r="AM48" s="15">
        <f t="shared" si="161"/>
        <v>2.3351499491072256</v>
      </c>
      <c r="AN48" s="15">
        <f t="shared" si="161"/>
        <v>2.3106803041741384</v>
      </c>
      <c r="AO48" s="15">
        <f t="shared" si="161"/>
        <v>2.2864670725490619</v>
      </c>
      <c r="AP48" s="15">
        <f t="shared" si="161"/>
        <v>2.2625075673199175</v>
      </c>
      <c r="AQ48" s="15">
        <f t="shared" si="161"/>
        <v>2.2387991297303285</v>
      </c>
      <c r="AR48" s="15">
        <f t="shared" si="161"/>
        <v>2.2153391288845801</v>
      </c>
      <c r="AS48" s="15">
        <f t="shared" si="161"/>
        <v>2.1921249614556726</v>
      </c>
      <c r="AT48" s="15">
        <f t="shared" si="161"/>
        <v>2.1691540513964345</v>
      </c>
      <c r="AU48" s="15">
        <f t="shared" si="161"/>
        <v>2.1464238496536598</v>
      </c>
      <c r="AV48" s="15">
        <f t="shared" si="161"/>
        <v>2.1239318338852446</v>
      </c>
      <c r="AW48" s="15">
        <f t="shared" si="161"/>
        <v>2.1016755081802847</v>
      </c>
      <c r="AX48" s="15">
        <f t="shared" si="161"/>
        <v>2.0796524027821079</v>
      </c>
      <c r="AY48" s="15">
        <f t="shared" si="161"/>
        <v>2.0578600738142088</v>
      </c>
      <c r="AZ48" s="15">
        <f t="shared" si="161"/>
        <v>2.0362961030090534</v>
      </c>
      <c r="BA48" s="15">
        <f t="shared" si="161"/>
        <v>2.0149580974397288</v>
      </c>
      <c r="BB48" s="15">
        <f t="shared" si="161"/>
        <v>1.9938436892544014</v>
      </c>
      <c r="BC48" s="15">
        <f t="shared" si="161"/>
        <v>1.9729505354135604</v>
      </c>
      <c r="BD48" s="15">
        <f t="shared" si="161"/>
        <v>1.9522763174300133</v>
      </c>
      <c r="BE48" s="15">
        <f t="shared" si="161"/>
        <v>1.9318187411116066</v>
      </c>
      <c r="BF48" s="15">
        <f t="shared" si="161"/>
        <v>1.9115755363066413</v>
      </c>
      <c r="BG48" s="15">
        <f t="shared" si="161"/>
        <v>1.8915444566519579</v>
      </c>
      <c r="BH48" s="15">
        <f t="shared" si="161"/>
        <v>1.87172327932366</v>
      </c>
      <c r="BI48" s="15">
        <f t="shared" si="161"/>
        <v>1.8521098047904501</v>
      </c>
      <c r="BJ48" s="15">
        <f t="shared" si="161"/>
        <v>1.8327018565695505</v>
      </c>
      <c r="BK48" s="15">
        <f t="shared" si="161"/>
        <v>1.8134972809851819</v>
      </c>
      <c r="BL48" s="15">
        <f t="shared" si="161"/>
        <v>1.7944939469295724</v>
      </c>
      <c r="BM48" s="15">
        <f t="shared" si="161"/>
        <v>1.7756897456264713</v>
      </c>
      <c r="BN48" s="15">
        <f t="shared" si="161"/>
        <v>1.7570825903971408</v>
      </c>
      <c r="BO48" s="15">
        <f t="shared" si="161"/>
        <v>1.7386704164287998</v>
      </c>
      <c r="BP48" s="15">
        <f t="shared" si="161"/>
        <v>1.7204511805454943</v>
      </c>
      <c r="BQ48" s="15">
        <f t="shared" si="161"/>
        <v>1.7024228609813685</v>
      </c>
      <c r="BR48" s="15">
        <f t="shared" si="161"/>
        <v>1.6845834571563125</v>
      </c>
      <c r="BS48" s="15">
        <f t="shared" si="161"/>
        <v>1.6669309894539599</v>
      </c>
      <c r="BT48" s="15">
        <f t="shared" si="161"/>
        <v>1.6494634990020123</v>
      </c>
      <c r="BU48" s="15">
        <f t="shared" si="161"/>
        <v>1.6321790474548659</v>
      </c>
      <c r="BV48" s="15">
        <f t="shared" si="161"/>
        <v>1.6150757167785157</v>
      </c>
      <c r="BW48" s="15">
        <f t="shared" si="161"/>
        <v>1.5981516090377132</v>
      </c>
      <c r="BX48" s="15">
        <f t="shared" si="161"/>
        <v>1.5814048461853558</v>
      </c>
      <c r="BY48" s="15">
        <f t="shared" si="161"/>
        <v>1.5648335698540814</v>
      </c>
      <c r="BZ48" s="15">
        <f t="shared" si="161"/>
        <v>1.5484359411500479</v>
      </c>
      <c r="CA48" s="15">
        <f t="shared" si="161"/>
        <v>1.5322101404488737</v>
      </c>
      <c r="CB48" s="15">
        <f t="shared" si="161"/>
        <v>1.5161543671937161</v>
      </c>
      <c r="CC48" s="15">
        <f t="shared" si="161"/>
        <v>1.5002668396954659</v>
      </c>
      <c r="CD48" s="15">
        <f t="shared" si="161"/>
        <v>1.4845457949350354</v>
      </c>
      <c r="CE48" s="15">
        <f t="shared" si="161"/>
        <v>1.4689894883677181</v>
      </c>
      <c r="CF48" s="15">
        <f t="shared" si="161"/>
        <v>1.4535961937295998</v>
      </c>
      <c r="CG48" s="15">
        <f t="shared" si="161"/>
        <v>1.4383642028459958</v>
      </c>
      <c r="CH48" s="15">
        <f t="shared" si="161"/>
        <v>1.4232918254418978</v>
      </c>
      <c r="CI48" s="15">
        <f t="shared" si="161"/>
        <v>1.4083773889544065</v>
      </c>
      <c r="CJ48" s="15">
        <f t="shared" si="161"/>
        <v>1.3936192383471282</v>
      </c>
      <c r="CK48" s="15">
        <f t="shared" ref="CK48:EV48" si="162">CJ48*CK47</f>
        <v>1.3790157359265187</v>
      </c>
      <c r="CL48" s="15">
        <f t="shared" si="162"/>
        <v>1.3645652611601498</v>
      </c>
      <c r="CM48" s="15">
        <f t="shared" si="162"/>
        <v>1.3502662104968808</v>
      </c>
      <c r="CN48" s="15">
        <f t="shared" si="162"/>
        <v>1.3361169971889149</v>
      </c>
      <c r="CO48" s="15">
        <f t="shared" si="162"/>
        <v>1.3221160511157195</v>
      </c>
      <c r="CP48" s="15">
        <f t="shared" si="162"/>
        <v>1.3082618186097918</v>
      </c>
      <c r="CQ48" s="15">
        <f t="shared" si="162"/>
        <v>1.2945527622842505</v>
      </c>
      <c r="CR48" s="15">
        <f t="shared" si="162"/>
        <v>1.2809873608622335</v>
      </c>
      <c r="CS48" s="15">
        <f t="shared" si="162"/>
        <v>1.267564109008084</v>
      </c>
      <c r="CT48" s="15">
        <f t="shared" si="162"/>
        <v>1.2542815171603054</v>
      </c>
      <c r="CU48" s="15">
        <f t="shared" si="162"/>
        <v>1.2411381113662665</v>
      </c>
      <c r="CV48" s="15">
        <f t="shared" si="162"/>
        <v>1.2281324331186383</v>
      </c>
      <c r="CW48" s="15">
        <f t="shared" si="162"/>
        <v>1.2152630391935457</v>
      </c>
      <c r="CX48" s="15">
        <f t="shared" si="162"/>
        <v>1.202528501490415</v>
      </c>
      <c r="CY48" s="15">
        <f t="shared" si="162"/>
        <v>1.1899274068734988</v>
      </c>
      <c r="CZ48" s="15">
        <f t="shared" si="162"/>
        <v>1.1774583570150625</v>
      </c>
      <c r="DA48" s="15">
        <f t="shared" si="162"/>
        <v>1.1651199682402134</v>
      </c>
      <c r="DB48" s="15">
        <f t="shared" si="162"/>
        <v>1.152910871373356</v>
      </c>
      <c r="DC48" s="15">
        <f t="shared" si="162"/>
        <v>1.1408297115862567</v>
      </c>
      <c r="DD48" s="15">
        <f t="shared" si="162"/>
        <v>1.1288751482476995</v>
      </c>
      <c r="DE48" s="15">
        <f t="shared" si="162"/>
        <v>1.1170458547747184</v>
      </c>
      <c r="DF48" s="15">
        <f t="shared" si="162"/>
        <v>1.1053405184853879</v>
      </c>
      <c r="DG48" s="15">
        <f t="shared" si="162"/>
        <v>1.0937578404531565</v>
      </c>
      <c r="DH48" s="15">
        <f t="shared" si="162"/>
        <v>1.0822965353627061</v>
      </c>
      <c r="DI48" s="15">
        <f t="shared" si="162"/>
        <v>1.0709553313673226</v>
      </c>
      <c r="DJ48" s="15">
        <f t="shared" si="162"/>
        <v>1.0597329699477602</v>
      </c>
      <c r="DK48" s="15">
        <f t="shared" si="162"/>
        <v>1.0486282057725858</v>
      </c>
      <c r="DL48" s="15">
        <f t="shared" si="162"/>
        <v>1.037639806559985</v>
      </c>
      <c r="DM48" s="15">
        <f t="shared" si="162"/>
        <v>1.0267665529410186</v>
      </c>
      <c r="DN48" s="15">
        <f t="shared" si="162"/>
        <v>1.0160072383243099</v>
      </c>
      <c r="DO48" s="15">
        <f t="shared" si="162"/>
        <v>1.0053606687621512</v>
      </c>
      <c r="DP48" s="15">
        <f t="shared" si="162"/>
        <v>0.99482566281801244</v>
      </c>
      <c r="DQ48" s="15">
        <f t="shared" si="162"/>
        <v>0.98440105143543899</v>
      </c>
      <c r="DR48" s="15">
        <f t="shared" si="162"/>
        <v>0.97408567780832289</v>
      </c>
      <c r="DS48" s="15">
        <f t="shared" si="162"/>
        <v>0.96387839725253366</v>
      </c>
      <c r="DT48" s="15">
        <f t="shared" si="162"/>
        <v>0.95377807707889373</v>
      </c>
      <c r="DU48" s="15">
        <f t="shared" si="162"/>
        <v>0.94378359646748577</v>
      </c>
      <c r="DV48" s="15">
        <f t="shared" si="162"/>
        <v>0.93389384634327643</v>
      </c>
      <c r="DW48" s="15">
        <f t="shared" si="162"/>
        <v>0.92410772925304374</v>
      </c>
      <c r="DX48" s="15">
        <f t="shared" si="162"/>
        <v>0.9144241592435941</v>
      </c>
      <c r="DY48" s="15">
        <f t="shared" si="162"/>
        <v>0.90484206174125537</v>
      </c>
      <c r="DZ48" s="15">
        <f t="shared" si="162"/>
        <v>0.89536037343263286</v>
      </c>
      <c r="EA48" s="15">
        <f t="shared" si="162"/>
        <v>0.8859780421466148</v>
      </c>
      <c r="EB48" s="15">
        <f t="shared" si="162"/>
        <v>0.8766940267376141</v>
      </c>
      <c r="EC48" s="15">
        <f t="shared" si="162"/>
        <v>0.8675072969700337</v>
      </c>
      <c r="ED48" s="15">
        <f t="shared" si="162"/>
        <v>0.85841683340394281</v>
      </c>
      <c r="EE48" s="15">
        <f t="shared" si="162"/>
        <v>0.8494216272819507</v>
      </c>
      <c r="EF48" s="15">
        <f t="shared" si="162"/>
        <v>0.84052068041726635</v>
      </c>
      <c r="EG48" s="15">
        <f t="shared" si="162"/>
        <v>0.83171300508293078</v>
      </c>
      <c r="EH48" s="15">
        <f t="shared" si="162"/>
        <v>0.82299762390221032</v>
      </c>
      <c r="EI48" s="15">
        <f t="shared" si="162"/>
        <v>0.81437356974013819</v>
      </c>
      <c r="EJ48" s="15">
        <f t="shared" si="162"/>
        <v>0.80583988559619291</v>
      </c>
      <c r="EK48" s="15">
        <f t="shared" si="162"/>
        <v>0.79739562449810097</v>
      </c>
      <c r="EL48" s="15">
        <f t="shared" si="162"/>
        <v>0.78903984939675265</v>
      </c>
      <c r="EM48" s="15">
        <f t="shared" si="162"/>
        <v>0.78077163306221875</v>
      </c>
      <c r="EN48" s="15">
        <f t="shared" si="162"/>
        <v>0.77259005798085723</v>
      </c>
      <c r="EO48" s="15">
        <f t="shared" si="162"/>
        <v>0.76449421625349756</v>
      </c>
      <c r="EP48" s="15">
        <f t="shared" si="162"/>
        <v>0.75648320949469261</v>
      </c>
      <c r="EQ48" s="15">
        <f t="shared" si="162"/>
        <v>0.74855614873302567</v>
      </c>
      <c r="ER48" s="15">
        <f t="shared" si="162"/>
        <v>0.74071215431246251</v>
      </c>
      <c r="ES48" s="15">
        <f t="shared" si="162"/>
        <v>0.73295035579473711</v>
      </c>
      <c r="ET48" s="15">
        <f t="shared" si="162"/>
        <v>0.72526989186276003</v>
      </c>
      <c r="EU48" s="15">
        <f t="shared" si="162"/>
        <v>0.71766991022503934</v>
      </c>
      <c r="EV48" s="15">
        <f t="shared" si="162"/>
        <v>0.71014956752110281</v>
      </c>
      <c r="EW48" s="15">
        <f t="shared" ref="EW48:FJ48" si="163">EV48*EW47</f>
        <v>0.7027080292279112</v>
      </c>
      <c r="EX48" s="15">
        <f t="shared" si="163"/>
        <v>0.69534446956725238</v>
      </c>
      <c r="EY48" s="15">
        <f t="shared" si="163"/>
        <v>0.68805807141410569</v>
      </c>
      <c r="EZ48" s="15">
        <f t="shared" si="163"/>
        <v>0.68084802620596663</v>
      </c>
      <c r="FA48" s="15">
        <f t="shared" si="163"/>
        <v>0.6737135338531216</v>
      </c>
      <c r="FB48" s="15">
        <f t="shared" si="163"/>
        <v>0.66665380264986296</v>
      </c>
      <c r="FC48" s="15">
        <f t="shared" si="163"/>
        <v>0.65966804918663458</v>
      </c>
      <c r="FD48" s="15">
        <f t="shared" si="163"/>
        <v>0.65275549826309776</v>
      </c>
      <c r="FE48" s="15">
        <f t="shared" si="163"/>
        <v>0.64591538280210814</v>
      </c>
      <c r="FF48" s="15">
        <f t="shared" si="163"/>
        <v>0.63914694376459436</v>
      </c>
      <c r="FG48" s="15">
        <f t="shared" si="163"/>
        <v>0.63244943006532817</v>
      </c>
      <c r="FH48" s="15">
        <f t="shared" si="163"/>
        <v>0.62582209848957748</v>
      </c>
      <c r="FI48" s="15">
        <f t="shared" si="163"/>
        <v>0.61926421361063289</v>
      </c>
      <c r="FJ48" s="15">
        <f t="shared" si="163"/>
        <v>0.61277504770819824</v>
      </c>
      <c r="FK48" s="49">
        <v>0.6</v>
      </c>
    </row>
    <row r="49" spans="1:167">
      <c r="J49" s="2" t="s">
        <v>8</v>
      </c>
      <c r="K49" s="55">
        <f>B59</f>
        <v>278</v>
      </c>
      <c r="L49" s="3">
        <f t="shared" ref="L49:V49" si="164">L48*L24/1000</f>
        <v>296.17305601397049</v>
      </c>
      <c r="M49" s="3">
        <f t="shared" si="164"/>
        <v>315.42702652569614</v>
      </c>
      <c r="N49" s="3">
        <f t="shared" si="164"/>
        <v>335.82131567913859</v>
      </c>
      <c r="O49" s="3">
        <f t="shared" si="164"/>
        <v>357.4183587437393</v>
      </c>
      <c r="P49" s="3">
        <f t="shared" si="164"/>
        <v>380.28376796947009</v>
      </c>
      <c r="Q49" s="3">
        <f t="shared" si="164"/>
        <v>404.48648668676879</v>
      </c>
      <c r="R49" s="3">
        <f t="shared" si="164"/>
        <v>430.09895240307156</v>
      </c>
      <c r="S49" s="3">
        <f t="shared" si="164"/>
        <v>457.1972697237033</v>
      </c>
      <c r="T49" s="3">
        <f t="shared" si="164"/>
        <v>485.86139400677183</v>
      </c>
      <c r="U49" s="3">
        <f t="shared" si="164"/>
        <v>516.17532674980043</v>
      </c>
      <c r="V49" s="3">
        <f t="shared" si="164"/>
        <v>548.22732380054424</v>
      </c>
      <c r="W49" s="55">
        <f>D59</f>
        <v>584</v>
      </c>
      <c r="X49" s="3">
        <f t="shared" ref="X49:BC49" si="165">X48*X24/1000</f>
        <v>608.05455570571598</v>
      </c>
      <c r="Y49" s="3">
        <f t="shared" si="165"/>
        <v>632.93302683501588</v>
      </c>
      <c r="Z49" s="3">
        <f t="shared" si="165"/>
        <v>658.65932216303315</v>
      </c>
      <c r="AA49" s="3">
        <f t="shared" si="165"/>
        <v>685.2580768329077</v>
      </c>
      <c r="AB49" s="3">
        <f t="shared" si="165"/>
        <v>712.75470466377828</v>
      </c>
      <c r="AC49" s="3">
        <f t="shared" si="165"/>
        <v>741.17545618536633</v>
      </c>
      <c r="AD49" s="3">
        <f t="shared" si="165"/>
        <v>770.54748276316525</v>
      </c>
      <c r="AE49" s="3">
        <f t="shared" si="165"/>
        <v>800.89890718609786</v>
      </c>
      <c r="AF49" s="3">
        <f t="shared" si="165"/>
        <v>832.25890109695536</v>
      </c>
      <c r="AG49" s="3">
        <f t="shared" si="165"/>
        <v>864.65776965512293</v>
      </c>
      <c r="AH49" s="3">
        <f t="shared" si="165"/>
        <v>898.12704383117716</v>
      </c>
      <c r="AI49" s="3">
        <f t="shared" si="165"/>
        <v>932.69958074405065</v>
      </c>
      <c r="AJ49" s="3">
        <f t="shared" si="165"/>
        <v>968.40967246375328</v>
      </c>
      <c r="AK49" s="3">
        <f t="shared" si="165"/>
        <v>1005.2931637162731</v>
      </c>
      <c r="AL49" s="3">
        <f t="shared" si="165"/>
        <v>1043.3875789423962</v>
      </c>
      <c r="AM49" s="3">
        <f t="shared" si="165"/>
        <v>1082.7322591789618</v>
      </c>
      <c r="AN49" s="3">
        <f t="shared" si="165"/>
        <v>1123.3685092496428</v>
      </c>
      <c r="AO49" s="3">
        <f t="shared" si="165"/>
        <v>1165.339755772892</v>
      </c>
      <c r="AP49" s="3">
        <f t="shared" si="165"/>
        <v>1208.6917165173863</v>
      </c>
      <c r="AQ49" s="3">
        <f t="shared" si="165"/>
        <v>1253.4725816602815</v>
      </c>
      <c r="AR49" s="3">
        <f t="shared" si="165"/>
        <v>1299.7332075310592</v>
      </c>
      <c r="AS49" s="3">
        <f t="shared" si="165"/>
        <v>1347.527323453849</v>
      </c>
      <c r="AT49" s="3">
        <f t="shared" si="165"/>
        <v>1396.9117523340569</v>
      </c>
      <c r="AU49" s="3">
        <f t="shared" si="165"/>
        <v>1447.9466456710513</v>
      </c>
      <c r="AV49" s="3">
        <f t="shared" si="165"/>
        <v>1500.6957337178058</v>
      </c>
      <c r="AW49" s="3">
        <f t="shared" si="165"/>
        <v>1555.2265915509008</v>
      </c>
      <c r="AX49" s="3">
        <f t="shared" si="165"/>
        <v>1611.6109218603974</v>
      </c>
      <c r="AY49" s="3">
        <f t="shared" si="165"/>
        <v>1669.9248553189616</v>
      </c>
      <c r="AZ49" s="3">
        <f t="shared" si="165"/>
        <v>1730.2492694435273</v>
      </c>
      <c r="BA49" s="3">
        <f t="shared" si="165"/>
        <v>1792.670126920857</v>
      </c>
      <c r="BB49" s="3">
        <f t="shared" si="165"/>
        <v>1857.2788344309638</v>
      </c>
      <c r="BC49" s="3">
        <f t="shared" si="165"/>
        <v>1924.1726230695681</v>
      </c>
      <c r="BD49" s="3">
        <f t="shared" ref="BD49:CI49" si="166">BD48*BD24/1000</f>
        <v>1993.4549515430049</v>
      </c>
      <c r="BE49" s="3">
        <f t="shared" si="166"/>
        <v>2065.2359333864047</v>
      </c>
      <c r="BF49" s="3">
        <f t="shared" si="166"/>
        <v>2139.6327895389136</v>
      </c>
      <c r="BG49" s="3">
        <f t="shared" si="166"/>
        <v>2216.7703276984448</v>
      </c>
      <c r="BH49" s="3">
        <f t="shared" si="166"/>
        <v>2296.7814499733113</v>
      </c>
      <c r="BI49" s="3">
        <f t="shared" si="166"/>
        <v>2379.8076904494051</v>
      </c>
      <c r="BJ49" s="3">
        <f t="shared" si="166"/>
        <v>2465.9997843997016</v>
      </c>
      <c r="BK49" s="3">
        <f t="shared" si="166"/>
        <v>2555.5182709782075</v>
      </c>
      <c r="BL49" s="3">
        <f t="shared" si="166"/>
        <v>2648.5341313633658</v>
      </c>
      <c r="BM49" s="3">
        <f t="shared" si="166"/>
        <v>2744.4464458116727</v>
      </c>
      <c r="BN49" s="3">
        <f t="shared" si="166"/>
        <v>2843.3232622505225</v>
      </c>
      <c r="BO49" s="3">
        <f t="shared" si="166"/>
        <v>2945.233044856268</v>
      </c>
      <c r="BP49" s="3">
        <f t="shared" si="166"/>
        <v>3050.244601477239</v>
      </c>
      <c r="BQ49" s="3">
        <f t="shared" si="166"/>
        <v>3158.4270071478995</v>
      </c>
      <c r="BR49" s="3">
        <f t="shared" si="166"/>
        <v>3269.8495237710881</v>
      </c>
      <c r="BS49" s="3">
        <f t="shared" si="166"/>
        <v>3384.5815160614829</v>
      </c>
      <c r="BT49" s="3">
        <f t="shared" si="166"/>
        <v>3502.6923638594067</v>
      </c>
      <c r="BU49" s="3">
        <f t="shared" si="166"/>
        <v>3624.2513709397663</v>
      </c>
      <c r="BV49" s="3">
        <f t="shared" si="166"/>
        <v>3749.3276704562445</v>
      </c>
      <c r="BW49" s="3">
        <f t="shared" si="166"/>
        <v>3877.9901271757089</v>
      </c>
      <c r="BX49" s="3">
        <f t="shared" si="166"/>
        <v>4010.3072366721781</v>
      </c>
      <c r="BY49" s="3">
        <f t="shared" si="166"/>
        <v>4146.3470216634541</v>
      </c>
      <c r="BZ49" s="3">
        <f t="shared" si="166"/>
        <v>4286.1769256866737</v>
      </c>
      <c r="CA49" s="3">
        <f t="shared" si="166"/>
        <v>4429.8637043214667</v>
      </c>
      <c r="CB49" s="3">
        <f t="shared" si="166"/>
        <v>4577.4733141811412</v>
      </c>
      <c r="CC49" s="3">
        <f t="shared" si="166"/>
        <v>4729.0707999031656</v>
      </c>
      <c r="CD49" s="3">
        <f t="shared" si="166"/>
        <v>4884.7201793802942</v>
      </c>
      <c r="CE49" s="3">
        <f t="shared" si="166"/>
        <v>5044.4843274828982</v>
      </c>
      <c r="CF49" s="3">
        <f t="shared" si="166"/>
        <v>5208.4248585312662</v>
      </c>
      <c r="CG49" s="3">
        <f t="shared" si="166"/>
        <v>5376.6020077839948</v>
      </c>
      <c r="CH49" s="3">
        <f t="shared" si="166"/>
        <v>5549.0745122149337</v>
      </c>
      <c r="CI49" s="3">
        <f t="shared" si="166"/>
        <v>5725.8994908565028</v>
      </c>
      <c r="CJ49" s="3">
        <f t="shared" ref="CJ49:DO49" si="167">CJ48*CJ24/1000</f>
        <v>5907.1323249915831</v>
      </c>
      <c r="CK49" s="3">
        <f t="shared" si="167"/>
        <v>6092.8265384794713</v>
      </c>
      <c r="CL49" s="3">
        <f t="shared" si="167"/>
        <v>6283.0336785038144</v>
      </c>
      <c r="CM49" s="3">
        <f t="shared" si="167"/>
        <v>6477.8031970316288</v>
      </c>
      <c r="CN49" s="3">
        <f t="shared" si="167"/>
        <v>6677.1823332729246</v>
      </c>
      <c r="CO49" s="3">
        <f t="shared" si="167"/>
        <v>6881.2159974296701</v>
      </c>
      <c r="CP49" s="3">
        <f t="shared" si="167"/>
        <v>7089.9466560211458</v>
      </c>
      <c r="CQ49" s="3">
        <f t="shared" si="167"/>
        <v>7303.4142190701077</v>
      </c>
      <c r="CR49" s="3">
        <f t="shared" si="167"/>
        <v>7521.655929430478</v>
      </c>
      <c r="CS49" s="3">
        <f t="shared" si="167"/>
        <v>7744.706254532819</v>
      </c>
      <c r="CT49" s="3">
        <f t="shared" si="167"/>
        <v>7972.5967808182786</v>
      </c>
      <c r="CU49" s="3">
        <f t="shared" si="167"/>
        <v>8205.3561111254894</v>
      </c>
      <c r="CV49" s="3">
        <f t="shared" si="167"/>
        <v>8443.0097652876411</v>
      </c>
      <c r="CW49" s="3">
        <f t="shared" si="167"/>
        <v>8685.5800841890796</v>
      </c>
      <c r="CX49" s="3">
        <f t="shared" si="167"/>
        <v>8933.0861375219956</v>
      </c>
      <c r="CY49" s="3">
        <f t="shared" si="167"/>
        <v>9185.543635474407</v>
      </c>
      <c r="CZ49" s="3">
        <f t="shared" si="167"/>
        <v>9442.9648445704934</v>
      </c>
      <c r="DA49" s="3">
        <f t="shared" si="167"/>
        <v>9705.3585078737015</v>
      </c>
      <c r="DB49" s="3">
        <f t="shared" si="167"/>
        <v>9972.7297697515733</v>
      </c>
      <c r="DC49" s="3">
        <f t="shared" si="167"/>
        <v>10245.080105389719</v>
      </c>
      <c r="DD49" s="3">
        <f t="shared" si="167"/>
        <v>10522.407255229695</v>
      </c>
      <c r="DE49" s="3">
        <f t="shared" si="167"/>
        <v>10804.705164493189</v>
      </c>
      <c r="DF49" s="3">
        <f t="shared" si="167"/>
        <v>11091.963927941501</v>
      </c>
      <c r="DG49" s="3">
        <f t="shared" si="167"/>
        <v>11384.16974000614</v>
      </c>
      <c r="DH49" s="3">
        <f t="shared" si="167"/>
        <v>11681.304850412445</v>
      </c>
      <c r="DI49" s="3">
        <f t="shared" si="167"/>
        <v>11983.347525404435</v>
      </c>
      <c r="DJ49" s="3">
        <f t="shared" si="167"/>
        <v>12290.272014664792</v>
      </c>
      <c r="DK49" s="3">
        <f t="shared" si="167"/>
        <v>12602.048524009897</v>
      </c>
      <c r="DL49" s="3">
        <f t="shared" si="167"/>
        <v>12918.643193925356</v>
      </c>
      <c r="DM49" s="3">
        <f t="shared" si="167"/>
        <v>13240.018083993375</v>
      </c>
      <c r="DN49" s="3">
        <f t="shared" si="167"/>
        <v>13566.13116324884</v>
      </c>
      <c r="DO49" s="3">
        <f t="shared" si="167"/>
        <v>13896.936306487001</v>
      </c>
      <c r="DP49" s="3">
        <f t="shared" ref="DP49:EU49" si="168">DP48*DP24/1000</f>
        <v>14232.383296531407</v>
      </c>
      <c r="DQ49" s="3">
        <f t="shared" si="168"/>
        <v>14572.417832456931</v>
      </c>
      <c r="DR49" s="3">
        <f t="shared" si="168"/>
        <v>14916.981543748932</v>
      </c>
      <c r="DS49" s="3">
        <f t="shared" si="168"/>
        <v>15266.01201036623</v>
      </c>
      <c r="DT49" s="3">
        <f t="shared" si="168"/>
        <v>15619.442788662282</v>
      </c>
      <c r="DU49" s="3">
        <f t="shared" si="168"/>
        <v>15977.203443106117</v>
      </c>
      <c r="DV49" s="3">
        <f t="shared" si="168"/>
        <v>16339.219583732109</v>
      </c>
      <c r="DW49" s="3">
        <f t="shared" si="168"/>
        <v>16705.412909235412</v>
      </c>
      <c r="DX49" s="3">
        <f t="shared" si="168"/>
        <v>17075.70125561826</v>
      </c>
      <c r="DY49" s="3">
        <f t="shared" si="168"/>
        <v>17449.998650280955</v>
      </c>
      <c r="DZ49" s="3">
        <f t="shared" si="168"/>
        <v>17828.215371440623</v>
      </c>
      <c r="EA49" s="3">
        <f t="shared" si="168"/>
        <v>18210.258012750284</v>
      </c>
      <c r="EB49" s="3">
        <f t="shared" si="168"/>
        <v>18596.029552981203</v>
      </c>
      <c r="EC49" s="3">
        <f t="shared" si="168"/>
        <v>18985.429430621869</v>
      </c>
      <c r="ED49" s="3">
        <f t="shared" si="168"/>
        <v>19378.353623238436</v>
      </c>
      <c r="EE49" s="3">
        <f t="shared" si="168"/>
        <v>19774.694731432919</v>
      </c>
      <c r="EF49" s="3">
        <f t="shared" si="168"/>
        <v>20174.342067228095</v>
      </c>
      <c r="EG49" s="3">
        <f t="shared" si="168"/>
        <v>20577.181746700637</v>
      </c>
      <c r="EH49" s="3">
        <f t="shared" si="168"/>
        <v>20983.096786677663</v>
      </c>
      <c r="EI49" s="3">
        <f t="shared" si="168"/>
        <v>21391.9672053059</v>
      </c>
      <c r="EJ49" s="3">
        <f t="shared" si="168"/>
        <v>21803.670126297216</v>
      </c>
      <c r="EK49" s="3">
        <f t="shared" si="168"/>
        <v>22218.079886649564</v>
      </c>
      <c r="EL49" s="3">
        <f t="shared" si="168"/>
        <v>22635.068147638169</v>
      </c>
      <c r="EM49" s="3">
        <f t="shared" si="168"/>
        <v>23054.504008868109</v>
      </c>
      <c r="EN49" s="3">
        <f t="shared" si="168"/>
        <v>23476.254125176456</v>
      </c>
      <c r="EO49" s="3">
        <f t="shared" si="168"/>
        <v>23900.182826169596</v>
      </c>
      <c r="EP49" s="3">
        <f t="shared" si="168"/>
        <v>24326.152238179504</v>
      </c>
      <c r="EQ49" s="3">
        <f t="shared" si="168"/>
        <v>24754.022408421275</v>
      </c>
      <c r="ER49" s="3">
        <f t="shared" si="168"/>
        <v>25183.651431133421</v>
      </c>
      <c r="ES49" s="3">
        <f t="shared" si="168"/>
        <v>25614.895575482191</v>
      </c>
      <c r="ET49" s="3">
        <f t="shared" si="168"/>
        <v>26047.609415011229</v>
      </c>
      <c r="EU49" s="3">
        <f t="shared" si="168"/>
        <v>26481.645958418721</v>
      </c>
      <c r="EV49" s="3">
        <f t="shared" ref="EV49:GA49" si="169">EV48*EV24/1000</f>
        <v>26916.856781445287</v>
      </c>
      <c r="EW49" s="3">
        <f t="shared" si="169"/>
        <v>27353.09215965747</v>
      </c>
      <c r="EX49" s="3">
        <f t="shared" si="169"/>
        <v>27790.201201913929</v>
      </c>
      <c r="EY49" s="3">
        <f t="shared" si="169"/>
        <v>28228.031984303765</v>
      </c>
      <c r="EZ49" s="3">
        <f t="shared" si="169"/>
        <v>28666.431684349394</v>
      </c>
      <c r="FA49" s="3">
        <f t="shared" si="169"/>
        <v>29105.246715269866</v>
      </c>
      <c r="FB49" s="3">
        <f t="shared" si="169"/>
        <v>29544.322860103835</v>
      </c>
      <c r="FC49" s="3">
        <f t="shared" si="169"/>
        <v>29983.505405495929</v>
      </c>
      <c r="FD49" s="3">
        <f t="shared" si="169"/>
        <v>30422.639274954112</v>
      </c>
      <c r="FE49" s="3">
        <f t="shared" si="169"/>
        <v>30861.569161390642</v>
      </c>
      <c r="FF49" s="3">
        <f t="shared" si="169"/>
        <v>31300.139658764183</v>
      </c>
      <c r="FG49" s="3">
        <f t="shared" si="169"/>
        <v>31738.195392645503</v>
      </c>
      <c r="FH49" s="3">
        <f t="shared" si="169"/>
        <v>32175.58114953521</v>
      </c>
      <c r="FI49" s="3">
        <f t="shared" si="169"/>
        <v>32612.142004767084</v>
      </c>
      <c r="FJ49" s="3">
        <f t="shared" si="169"/>
        <v>33047.723448836965</v>
      </c>
      <c r="FK49" s="3">
        <f t="shared" si="169"/>
        <v>33131.317448516013</v>
      </c>
    </row>
    <row r="50" spans="1:167">
      <c r="J50" t="s">
        <v>38</v>
      </c>
      <c r="K50" s="29">
        <v>100000</v>
      </c>
      <c r="L50" s="29">
        <v>100000</v>
      </c>
      <c r="M50" s="29">
        <v>100000</v>
      </c>
      <c r="N50" s="29">
        <v>100000</v>
      </c>
      <c r="O50" s="29">
        <v>100000</v>
      </c>
      <c r="P50" s="29">
        <v>100000</v>
      </c>
      <c r="Q50" s="29">
        <v>100000</v>
      </c>
      <c r="R50" s="29">
        <v>100000</v>
      </c>
      <c r="S50" s="29">
        <v>100000</v>
      </c>
      <c r="T50" s="29">
        <v>100000</v>
      </c>
      <c r="U50" s="29">
        <v>100000</v>
      </c>
      <c r="V50" s="29">
        <v>100000</v>
      </c>
      <c r="W50" s="29">
        <v>100000</v>
      </c>
      <c r="X50" s="29">
        <v>100000</v>
      </c>
      <c r="Y50" s="29">
        <v>100000</v>
      </c>
      <c r="Z50" s="29">
        <v>100000</v>
      </c>
      <c r="AA50" s="29">
        <v>100000</v>
      </c>
      <c r="AB50" s="29">
        <v>100000</v>
      </c>
      <c r="AC50" s="29">
        <v>100000</v>
      </c>
      <c r="AD50" s="29">
        <v>100000</v>
      </c>
      <c r="AE50" s="29">
        <v>100000</v>
      </c>
      <c r="AF50" s="29">
        <v>100000</v>
      </c>
      <c r="AG50" s="29">
        <v>100000</v>
      </c>
      <c r="AH50" s="29">
        <v>100000</v>
      </c>
      <c r="AI50" s="29">
        <v>100000</v>
      </c>
      <c r="AJ50" s="29">
        <v>100000</v>
      </c>
      <c r="AK50" s="29">
        <v>100000</v>
      </c>
      <c r="AL50" s="29">
        <v>100000</v>
      </c>
      <c r="AM50" s="29">
        <v>100000</v>
      </c>
      <c r="AN50" s="29">
        <v>100000</v>
      </c>
      <c r="AO50" s="29">
        <v>100000</v>
      </c>
      <c r="AP50" s="29">
        <v>100000</v>
      </c>
      <c r="AQ50" s="29">
        <v>100000</v>
      </c>
      <c r="AR50" s="29">
        <v>100000</v>
      </c>
      <c r="AS50" s="29">
        <v>100000</v>
      </c>
      <c r="AT50" s="29">
        <v>100000</v>
      </c>
      <c r="AU50" s="29">
        <v>100000</v>
      </c>
      <c r="AV50" s="29">
        <v>100000</v>
      </c>
      <c r="AW50" s="29">
        <v>100000</v>
      </c>
      <c r="AX50" s="29">
        <v>100000</v>
      </c>
      <c r="AY50" s="29">
        <v>100000</v>
      </c>
      <c r="AZ50" s="29">
        <v>100000</v>
      </c>
      <c r="BA50" s="29">
        <v>100000</v>
      </c>
      <c r="BB50" s="29">
        <v>100000</v>
      </c>
      <c r="BC50" s="29">
        <v>100000</v>
      </c>
      <c r="BD50" s="29">
        <v>100000</v>
      </c>
      <c r="BE50" s="29">
        <v>100000</v>
      </c>
      <c r="BF50" s="29">
        <v>100000</v>
      </c>
      <c r="BG50" s="29">
        <v>100000</v>
      </c>
      <c r="BH50" s="29">
        <v>100000</v>
      </c>
      <c r="BI50" s="29">
        <v>100000</v>
      </c>
      <c r="BJ50" s="29">
        <v>100000</v>
      </c>
      <c r="BK50" s="29">
        <v>100000</v>
      </c>
      <c r="BL50" s="29">
        <v>100000</v>
      </c>
      <c r="BM50" s="29">
        <v>100000</v>
      </c>
      <c r="BN50" s="29">
        <v>100000</v>
      </c>
      <c r="BO50" s="29">
        <v>100000</v>
      </c>
      <c r="BP50" s="29">
        <v>100000</v>
      </c>
      <c r="BQ50" s="29">
        <v>100000</v>
      </c>
      <c r="BR50" s="29">
        <v>100000</v>
      </c>
      <c r="BS50" s="29">
        <v>100000</v>
      </c>
      <c r="BT50" s="29">
        <v>100000</v>
      </c>
      <c r="BU50" s="29">
        <v>100000</v>
      </c>
      <c r="BV50" s="29">
        <v>100000</v>
      </c>
      <c r="BW50" s="29">
        <v>100000</v>
      </c>
      <c r="BX50" s="29">
        <v>100000</v>
      </c>
      <c r="BY50" s="29">
        <v>100000</v>
      </c>
      <c r="BZ50" s="29">
        <v>100000</v>
      </c>
      <c r="CA50" s="29">
        <v>100000</v>
      </c>
      <c r="CB50" s="29">
        <v>100000</v>
      </c>
      <c r="CC50" s="29">
        <v>100000</v>
      </c>
      <c r="CD50" s="29">
        <v>100000</v>
      </c>
      <c r="CE50" s="29">
        <v>100000</v>
      </c>
      <c r="CF50" s="29">
        <v>100000</v>
      </c>
      <c r="CG50" s="29">
        <v>100000</v>
      </c>
      <c r="CH50" s="29">
        <v>100000</v>
      </c>
      <c r="CI50" s="29">
        <v>100000</v>
      </c>
      <c r="CJ50" s="29">
        <v>100000</v>
      </c>
      <c r="CK50" s="29">
        <v>100000</v>
      </c>
      <c r="CL50" s="29">
        <v>100000</v>
      </c>
      <c r="CM50" s="29">
        <v>100000</v>
      </c>
      <c r="CN50" s="29">
        <v>100000</v>
      </c>
      <c r="CO50" s="29">
        <v>100000</v>
      </c>
      <c r="CP50" s="29">
        <v>100000</v>
      </c>
      <c r="CQ50" s="29">
        <v>100000</v>
      </c>
      <c r="CR50" s="29">
        <v>100000</v>
      </c>
      <c r="CS50" s="29">
        <v>100000</v>
      </c>
      <c r="CT50" s="29">
        <v>100000</v>
      </c>
      <c r="CU50" s="29">
        <v>100000</v>
      </c>
      <c r="CV50" s="29">
        <v>100000</v>
      </c>
      <c r="CW50" s="29">
        <v>100000</v>
      </c>
      <c r="CX50" s="29">
        <v>100000</v>
      </c>
      <c r="CY50" s="29">
        <v>100000</v>
      </c>
      <c r="CZ50" s="29">
        <v>100000</v>
      </c>
      <c r="DA50" s="29">
        <v>100000</v>
      </c>
      <c r="DB50" s="29">
        <v>100000</v>
      </c>
      <c r="DC50" s="29">
        <v>100000</v>
      </c>
      <c r="DD50" s="29">
        <v>100000</v>
      </c>
      <c r="DE50" s="29">
        <v>100000</v>
      </c>
      <c r="DF50" s="29">
        <v>100000</v>
      </c>
      <c r="DG50" s="29">
        <v>100000</v>
      </c>
      <c r="DH50" s="29">
        <v>100000</v>
      </c>
      <c r="DI50" s="29">
        <v>100000</v>
      </c>
      <c r="DJ50" s="29">
        <v>100000</v>
      </c>
      <c r="DK50" s="29">
        <v>100000</v>
      </c>
      <c r="DL50" s="29">
        <v>100000</v>
      </c>
      <c r="DM50" s="29">
        <v>100000</v>
      </c>
      <c r="DN50" s="29">
        <v>100000</v>
      </c>
      <c r="DO50" s="29">
        <v>100000</v>
      </c>
      <c r="DP50" s="29">
        <v>100000</v>
      </c>
      <c r="DQ50" s="29">
        <v>100000</v>
      </c>
      <c r="DR50" s="29">
        <v>100000</v>
      </c>
      <c r="DS50" s="29">
        <v>100000</v>
      </c>
      <c r="DT50" s="29">
        <v>100000</v>
      </c>
      <c r="DU50" s="29">
        <v>100000</v>
      </c>
      <c r="DV50" s="29">
        <v>100000</v>
      </c>
      <c r="DW50" s="29">
        <v>100000</v>
      </c>
      <c r="DX50" s="29">
        <v>100000</v>
      </c>
      <c r="DY50" s="29">
        <v>100000</v>
      </c>
      <c r="DZ50" s="29">
        <v>100000</v>
      </c>
      <c r="EA50" s="29">
        <v>100000</v>
      </c>
      <c r="EB50" s="29">
        <v>100000</v>
      </c>
      <c r="EC50" s="29">
        <v>100000</v>
      </c>
      <c r="ED50" s="29">
        <v>100000</v>
      </c>
      <c r="EE50" s="29">
        <v>100000</v>
      </c>
      <c r="EF50" s="29">
        <v>100000</v>
      </c>
      <c r="EG50" s="29">
        <v>100000</v>
      </c>
      <c r="EH50" s="29">
        <v>100000</v>
      </c>
      <c r="EI50" s="29">
        <v>100000</v>
      </c>
      <c r="EJ50" s="29">
        <v>100000</v>
      </c>
      <c r="EK50" s="29">
        <v>100000</v>
      </c>
      <c r="EL50" s="29">
        <v>100000</v>
      </c>
      <c r="EM50" s="29">
        <v>100000</v>
      </c>
      <c r="EN50" s="29">
        <v>100000</v>
      </c>
      <c r="EO50" s="29">
        <v>100000</v>
      </c>
      <c r="EP50" s="29">
        <v>100000</v>
      </c>
      <c r="EQ50" s="29">
        <v>100000</v>
      </c>
      <c r="ER50" s="29">
        <v>100000</v>
      </c>
      <c r="ES50" s="29">
        <v>100000</v>
      </c>
      <c r="ET50" s="29">
        <v>100000</v>
      </c>
      <c r="EU50" s="29">
        <v>100000</v>
      </c>
      <c r="EV50" s="29">
        <v>100000</v>
      </c>
      <c r="EW50" s="29">
        <v>100000</v>
      </c>
      <c r="EX50" s="29">
        <v>100000</v>
      </c>
      <c r="EY50" s="29">
        <v>100000</v>
      </c>
      <c r="EZ50" s="29">
        <v>100000</v>
      </c>
      <c r="FA50" s="29">
        <v>100000</v>
      </c>
      <c r="FB50" s="29">
        <v>100000</v>
      </c>
      <c r="FC50" s="29">
        <v>100000</v>
      </c>
      <c r="FD50" s="29">
        <v>100000</v>
      </c>
      <c r="FE50" s="29">
        <v>100000</v>
      </c>
      <c r="FF50" s="29">
        <v>100000</v>
      </c>
      <c r="FG50" s="29">
        <v>100000</v>
      </c>
      <c r="FH50" s="29">
        <v>100000</v>
      </c>
      <c r="FI50" s="29">
        <v>100000</v>
      </c>
      <c r="FJ50" s="29">
        <v>100000</v>
      </c>
      <c r="FK50" s="29">
        <v>100000</v>
      </c>
    </row>
    <row r="51" spans="1:167">
      <c r="J51" s="48" t="s">
        <v>40</v>
      </c>
      <c r="K51" s="29">
        <v>100000</v>
      </c>
      <c r="L51" s="29">
        <v>100000</v>
      </c>
      <c r="M51" s="29">
        <v>100000</v>
      </c>
      <c r="N51" s="29">
        <v>100000</v>
      </c>
      <c r="O51" s="29">
        <v>100000</v>
      </c>
      <c r="P51" s="29">
        <v>100000</v>
      </c>
      <c r="Q51" s="29">
        <v>100000</v>
      </c>
      <c r="R51" s="29">
        <v>100000</v>
      </c>
      <c r="S51" s="29">
        <v>100000</v>
      </c>
      <c r="T51" s="29">
        <v>100000</v>
      </c>
      <c r="U51" s="29">
        <v>100000</v>
      </c>
      <c r="V51" s="29">
        <v>100000</v>
      </c>
      <c r="W51" s="29">
        <v>100000</v>
      </c>
      <c r="X51" s="29">
        <v>100000</v>
      </c>
      <c r="Y51" s="29">
        <v>100000</v>
      </c>
      <c r="Z51" s="29">
        <v>100000</v>
      </c>
      <c r="AA51" s="29">
        <v>100000</v>
      </c>
      <c r="AB51" s="29">
        <v>100000</v>
      </c>
      <c r="AC51" s="29">
        <v>100000</v>
      </c>
      <c r="AD51" s="29">
        <v>100000</v>
      </c>
      <c r="AE51" s="29">
        <v>100000</v>
      </c>
      <c r="AF51" s="29">
        <v>100000</v>
      </c>
      <c r="AG51" s="29">
        <v>100000</v>
      </c>
      <c r="AH51" s="29">
        <v>100000</v>
      </c>
      <c r="AI51" s="29">
        <v>100000</v>
      </c>
      <c r="AJ51" s="29">
        <v>100000</v>
      </c>
      <c r="AK51" s="29">
        <v>100000</v>
      </c>
      <c r="AL51" s="29">
        <v>100000</v>
      </c>
      <c r="AM51" s="29">
        <v>100000</v>
      </c>
      <c r="AN51" s="29">
        <v>100000</v>
      </c>
      <c r="AO51" s="29">
        <v>100000</v>
      </c>
      <c r="AP51" s="29">
        <v>100000</v>
      </c>
      <c r="AQ51" s="29">
        <v>100000</v>
      </c>
      <c r="AR51" s="29">
        <v>100000</v>
      </c>
      <c r="AS51" s="29">
        <v>100000</v>
      </c>
      <c r="AT51" s="29">
        <v>100000</v>
      </c>
      <c r="AU51" s="29">
        <v>100000</v>
      </c>
      <c r="AV51" s="29">
        <v>100000</v>
      </c>
      <c r="AW51" s="29">
        <v>100000</v>
      </c>
      <c r="AX51" s="29">
        <v>100000</v>
      </c>
      <c r="AY51" s="29">
        <v>100000</v>
      </c>
      <c r="AZ51" s="29">
        <v>100000</v>
      </c>
      <c r="BA51" s="29">
        <v>100000</v>
      </c>
      <c r="BB51" s="29">
        <v>100000</v>
      </c>
      <c r="BC51" s="29">
        <v>100000</v>
      </c>
      <c r="BD51" s="29">
        <v>100000</v>
      </c>
      <c r="BE51" s="29">
        <v>100000</v>
      </c>
      <c r="BF51" s="29">
        <v>100000</v>
      </c>
      <c r="BG51" s="29">
        <v>100000</v>
      </c>
      <c r="BH51" s="29">
        <v>100000</v>
      </c>
      <c r="BI51" s="29">
        <v>100000</v>
      </c>
      <c r="BJ51" s="29">
        <v>100000</v>
      </c>
      <c r="BK51" s="29">
        <v>100000</v>
      </c>
      <c r="BL51" s="29">
        <v>100000</v>
      </c>
      <c r="BM51" s="29">
        <v>100000</v>
      </c>
      <c r="BN51" s="29">
        <v>100000</v>
      </c>
      <c r="BO51" s="29">
        <v>100000</v>
      </c>
      <c r="BP51" s="29">
        <v>100000</v>
      </c>
      <c r="BQ51" s="29">
        <v>100000</v>
      </c>
      <c r="BR51" s="29">
        <v>100000</v>
      </c>
      <c r="BS51" s="29">
        <v>100000</v>
      </c>
      <c r="BT51" s="29">
        <v>100000</v>
      </c>
      <c r="BU51" s="29">
        <v>100000</v>
      </c>
      <c r="BV51" s="29">
        <v>100000</v>
      </c>
      <c r="BW51" s="29">
        <v>100000</v>
      </c>
      <c r="BX51" s="29">
        <v>100000</v>
      </c>
      <c r="BY51" s="29">
        <v>100000</v>
      </c>
      <c r="BZ51" s="29">
        <v>100000</v>
      </c>
      <c r="CA51" s="29">
        <v>100000</v>
      </c>
      <c r="CB51" s="29">
        <v>100000</v>
      </c>
      <c r="CC51" s="29">
        <v>100000</v>
      </c>
      <c r="CD51" s="29">
        <v>100000</v>
      </c>
      <c r="CE51" s="29">
        <v>100000</v>
      </c>
      <c r="CF51" s="29">
        <v>100000</v>
      </c>
      <c r="CG51" s="29">
        <v>100000</v>
      </c>
      <c r="CH51" s="29">
        <v>100000</v>
      </c>
      <c r="CI51" s="29">
        <v>100000</v>
      </c>
      <c r="CJ51" s="29">
        <v>100000</v>
      </c>
      <c r="CK51" s="29">
        <v>100000</v>
      </c>
      <c r="CL51" s="29">
        <v>100000</v>
      </c>
      <c r="CM51" s="29">
        <v>100000</v>
      </c>
      <c r="CN51" s="29">
        <v>100000</v>
      </c>
      <c r="CO51" s="29">
        <v>100000</v>
      </c>
      <c r="CP51" s="29">
        <v>100000</v>
      </c>
      <c r="CQ51" s="29">
        <v>100000</v>
      </c>
      <c r="CR51" s="29">
        <v>100000</v>
      </c>
      <c r="CS51" s="29">
        <v>100000</v>
      </c>
      <c r="CT51" s="29">
        <v>100000</v>
      </c>
      <c r="CU51" s="29">
        <v>100000</v>
      </c>
      <c r="CV51" s="29">
        <v>100000</v>
      </c>
      <c r="CW51" s="29">
        <v>100000</v>
      </c>
      <c r="CX51" s="29">
        <v>100000</v>
      </c>
      <c r="CY51" s="29">
        <v>100000</v>
      </c>
      <c r="CZ51" s="29">
        <v>100000</v>
      </c>
      <c r="DA51" s="29">
        <v>100000</v>
      </c>
      <c r="DB51" s="29">
        <v>100000</v>
      </c>
      <c r="DC51" s="29">
        <v>100000</v>
      </c>
      <c r="DD51" s="29">
        <v>100000</v>
      </c>
      <c r="DE51" s="29">
        <v>100000</v>
      </c>
      <c r="DF51" s="29">
        <v>100000</v>
      </c>
      <c r="DG51" s="29">
        <v>100000</v>
      </c>
      <c r="DH51" s="29">
        <v>100000</v>
      </c>
      <c r="DI51" s="29">
        <v>100000</v>
      </c>
      <c r="DJ51" s="29">
        <v>100000</v>
      </c>
      <c r="DK51" s="29">
        <v>100000</v>
      </c>
      <c r="DL51" s="29">
        <v>100000</v>
      </c>
      <c r="DM51" s="29">
        <v>100000</v>
      </c>
      <c r="DN51" s="29">
        <v>100000</v>
      </c>
      <c r="DO51" s="29">
        <v>100000</v>
      </c>
      <c r="DP51" s="29">
        <v>100000</v>
      </c>
      <c r="DQ51" s="29">
        <v>100000</v>
      </c>
      <c r="DR51" s="29">
        <v>100000</v>
      </c>
      <c r="DS51" s="29">
        <v>100000</v>
      </c>
      <c r="DT51" s="29">
        <v>100000</v>
      </c>
      <c r="DU51" s="29">
        <v>100000</v>
      </c>
      <c r="DV51" s="29">
        <v>100000</v>
      </c>
      <c r="DW51" s="29">
        <v>100000</v>
      </c>
      <c r="DX51" s="29">
        <v>100000</v>
      </c>
      <c r="DY51" s="29">
        <v>100000</v>
      </c>
      <c r="DZ51" s="29">
        <v>100000</v>
      </c>
      <c r="EA51" s="29">
        <v>100000</v>
      </c>
      <c r="EB51" s="29">
        <v>100000</v>
      </c>
      <c r="EC51" s="29">
        <v>100000</v>
      </c>
      <c r="ED51" s="29">
        <v>100000</v>
      </c>
      <c r="EE51" s="29">
        <v>100000</v>
      </c>
      <c r="EF51" s="29">
        <v>100000</v>
      </c>
      <c r="EG51" s="29">
        <v>100000</v>
      </c>
      <c r="EH51" s="29">
        <v>100000</v>
      </c>
      <c r="EI51" s="29">
        <v>100000</v>
      </c>
      <c r="EJ51" s="29">
        <v>100000</v>
      </c>
      <c r="EK51" s="29">
        <v>100000</v>
      </c>
      <c r="EL51" s="29">
        <v>100000</v>
      </c>
      <c r="EM51" s="29">
        <v>100000</v>
      </c>
      <c r="EN51" s="29">
        <v>100000</v>
      </c>
      <c r="EO51" s="29">
        <v>100000</v>
      </c>
      <c r="EP51" s="29">
        <v>100000</v>
      </c>
      <c r="EQ51" s="29">
        <v>100000</v>
      </c>
      <c r="ER51" s="29">
        <v>100000</v>
      </c>
      <c r="ES51" s="29">
        <v>100000</v>
      </c>
      <c r="ET51" s="29">
        <v>100000</v>
      </c>
      <c r="EU51" s="29">
        <v>100000</v>
      </c>
      <c r="EV51" s="29">
        <v>100000</v>
      </c>
      <c r="EW51" s="29">
        <v>100000</v>
      </c>
      <c r="EX51" s="29">
        <v>100000</v>
      </c>
      <c r="EY51" s="29">
        <v>100000</v>
      </c>
      <c r="EZ51" s="29">
        <v>100000</v>
      </c>
      <c r="FA51" s="29">
        <v>100000</v>
      </c>
      <c r="FB51" s="29">
        <v>100000</v>
      </c>
      <c r="FC51" s="29">
        <v>100000</v>
      </c>
      <c r="FD51" s="29">
        <v>100000</v>
      </c>
      <c r="FE51" s="29">
        <v>100000</v>
      </c>
      <c r="FF51" s="29">
        <v>100000</v>
      </c>
      <c r="FG51" s="29">
        <v>100000</v>
      </c>
      <c r="FH51" s="29">
        <v>100000</v>
      </c>
      <c r="FI51" s="29">
        <v>100000</v>
      </c>
      <c r="FJ51" s="29">
        <v>100000</v>
      </c>
      <c r="FK51" s="29">
        <v>100000</v>
      </c>
    </row>
    <row r="52" spans="1:167">
      <c r="J52" s="2" t="s">
        <v>42</v>
      </c>
      <c r="K52" s="16">
        <f>(K50+K51)/12*K49/1000000</f>
        <v>4.6333333333333337</v>
      </c>
      <c r="L52" s="16">
        <f t="shared" ref="L52:X52" si="170">(L50+L51)/12*L49/1000000</f>
        <v>4.9362176002328422</v>
      </c>
      <c r="M52" s="16">
        <f t="shared" si="170"/>
        <v>5.2571171087616033</v>
      </c>
      <c r="N52" s="16">
        <f t="shared" si="170"/>
        <v>5.5970219279856437</v>
      </c>
      <c r="O52" s="16">
        <f t="shared" si="170"/>
        <v>5.9569726457289889</v>
      </c>
      <c r="P52" s="16">
        <f t="shared" si="170"/>
        <v>6.3380627994911691</v>
      </c>
      <c r="Q52" s="16">
        <f t="shared" si="170"/>
        <v>6.7414414447794799</v>
      </c>
      <c r="R52" s="16">
        <f t="shared" si="170"/>
        <v>7.1683158733845271</v>
      </c>
      <c r="S52" s="16">
        <f t="shared" si="170"/>
        <v>7.6199544953950555</v>
      </c>
      <c r="T52" s="16">
        <f t="shared" si="170"/>
        <v>8.097689900112865</v>
      </c>
      <c r="U52" s="16">
        <f t="shared" si="170"/>
        <v>8.6029221124966746</v>
      </c>
      <c r="V52" s="16">
        <f t="shared" si="170"/>
        <v>9.1371220633424048</v>
      </c>
      <c r="W52" s="16">
        <f t="shared" si="170"/>
        <v>9.7333333333333343</v>
      </c>
      <c r="X52" s="16">
        <f t="shared" si="170"/>
        <v>10.134242595095268</v>
      </c>
      <c r="Y52" s="16">
        <f t="shared" ref="Y52" si="171">(Y50+Y51)/12*Y49/1000000</f>
        <v>10.5488837805836</v>
      </c>
      <c r="Z52" s="16">
        <f t="shared" ref="Z52" si="172">(Z50+Z51)/12*Z49/1000000</f>
        <v>10.977655369383886</v>
      </c>
      <c r="AA52" s="16">
        <f t="shared" ref="AA52" si="173">(AA50+AA51)/12*AA49/1000000</f>
        <v>11.420967947215129</v>
      </c>
      <c r="AB52" s="16">
        <f t="shared" ref="AB52" si="174">(AB50+AB51)/12*AB49/1000000</f>
        <v>11.879245077729639</v>
      </c>
      <c r="AC52" s="16">
        <f t="shared" ref="AC52" si="175">(AC50+AC51)/12*AC49/1000000</f>
        <v>12.352924269756107</v>
      </c>
      <c r="AD52" s="16">
        <f t="shared" ref="AD52" si="176">(AD50+AD51)/12*AD49/1000000</f>
        <v>12.842458046052755</v>
      </c>
      <c r="AE52" s="16">
        <f t="shared" ref="AE52" si="177">(AE50+AE51)/12*AE49/1000000</f>
        <v>13.3483151197683</v>
      </c>
      <c r="AF52" s="16">
        <f t="shared" ref="AF52" si="178">(AF50+AF51)/12*AF49/1000000</f>
        <v>13.870981684949257</v>
      </c>
      <c r="AG52" s="16">
        <f t="shared" ref="AG52" si="179">(AG50+AG51)/12*AG49/1000000</f>
        <v>14.410962827585383</v>
      </c>
      <c r="AH52" s="16">
        <f t="shared" ref="AH52" si="180">(AH50+AH51)/12*AH49/1000000</f>
        <v>14.968784063852954</v>
      </c>
      <c r="AI52" s="16">
        <f t="shared" ref="AI52" si="181">(AI50+AI51)/12*AI49/1000000</f>
        <v>15.544993012400845</v>
      </c>
      <c r="AJ52" s="16">
        <f t="shared" ref="AJ52" si="182">(AJ50+AJ51)/12*AJ49/1000000</f>
        <v>16.140161207729221</v>
      </c>
      <c r="AK52" s="16">
        <f t="shared" ref="AK52" si="183">(AK50+AK51)/12*AK49/1000000</f>
        <v>16.754886061937885</v>
      </c>
      <c r="AL52" s="16">
        <f t="shared" ref="AL52" si="184">(AL50+AL51)/12*AL49/1000000</f>
        <v>17.389792982373272</v>
      </c>
      <c r="AM52" s="16">
        <f t="shared" ref="AM52" si="185">(AM50+AM51)/12*AM49/1000000</f>
        <v>18.045537652982699</v>
      </c>
      <c r="AN52" s="16">
        <f t="shared" ref="AN52" si="186">(AN50+AN51)/12*AN49/1000000</f>
        <v>18.722808487494049</v>
      </c>
      <c r="AO52" s="16">
        <f t="shared" ref="AO52" si="187">(AO50+AO51)/12*AO49/1000000</f>
        <v>19.422329262881536</v>
      </c>
      <c r="AP52" s="16">
        <f t="shared" ref="AP52" si="188">(AP50+AP51)/12*AP49/1000000</f>
        <v>20.144861941956442</v>
      </c>
      <c r="AQ52" s="16">
        <f t="shared" ref="AQ52" si="189">(AQ50+AQ51)/12*AQ49/1000000</f>
        <v>20.891209694338027</v>
      </c>
      <c r="AR52" s="16">
        <f t="shared" ref="AR52" si="190">(AR50+AR51)/12*AR49/1000000</f>
        <v>21.662220125517656</v>
      </c>
      <c r="AS52" s="16">
        <f t="shared" ref="AS52" si="191">(AS50+AS51)/12*AS49/1000000</f>
        <v>22.458788724230818</v>
      </c>
      <c r="AT52" s="16">
        <f t="shared" ref="AT52" si="192">(AT50+AT51)/12*AT49/1000000</f>
        <v>23.281862538900949</v>
      </c>
      <c r="AU52" s="16">
        <f t="shared" ref="AU52" si="193">(AU50+AU51)/12*AU49/1000000</f>
        <v>24.132444094517524</v>
      </c>
      <c r="AV52" s="16">
        <f t="shared" ref="AV52" si="194">(AV50+AV51)/12*AV49/1000000</f>
        <v>25.011595561963432</v>
      </c>
      <c r="AW52" s="16">
        <f t="shared" ref="AW52" si="195">(AW50+AW51)/12*AW49/1000000</f>
        <v>25.920443192515016</v>
      </c>
      <c r="AX52" s="16">
        <f t="shared" ref="AX52" si="196">(AX50+AX51)/12*AX49/1000000</f>
        <v>26.860182031006627</v>
      </c>
      <c r="AY52" s="16">
        <f t="shared" ref="AY52" si="197">(AY50+AY51)/12*AY49/1000000</f>
        <v>27.832080921982694</v>
      </c>
      <c r="AZ52" s="16">
        <f t="shared" ref="AZ52" si="198">(AZ50+AZ51)/12*AZ49/1000000</f>
        <v>28.83748782405879</v>
      </c>
      <c r="BA52" s="16">
        <f t="shared" ref="BA52" si="199">(BA50+BA51)/12*BA49/1000000</f>
        <v>29.877835448680951</v>
      </c>
      <c r="BB52" s="16">
        <f t="shared" ref="BB52" si="200">(BB50+BB51)/12*BB49/1000000</f>
        <v>30.954647240516067</v>
      </c>
      <c r="BC52" s="16">
        <f t="shared" ref="BC52" si="201">(BC50+BC51)/12*BC49/1000000</f>
        <v>32.069543717826136</v>
      </c>
      <c r="BD52" s="16">
        <f t="shared" ref="BD52" si="202">(BD50+BD51)/12*BD49/1000000</f>
        <v>33.224249192383418</v>
      </c>
      <c r="BE52" s="16">
        <f t="shared" ref="BE52" si="203">(BE50+BE51)/12*BE49/1000000</f>
        <v>34.420598889773416</v>
      </c>
      <c r="BF52" s="16">
        <f t="shared" ref="BF52" si="204">(BF50+BF51)/12*BF49/1000000</f>
        <v>35.660546492315227</v>
      </c>
      <c r="BG52" s="16">
        <f t="shared" ref="BG52" si="205">(BG50+BG51)/12*BG49/1000000</f>
        <v>36.946172128307417</v>
      </c>
      <c r="BH52" s="16">
        <f t="shared" ref="BH52" si="206">(BH50+BH51)/12*BH49/1000000</f>
        <v>38.279690832888519</v>
      </c>
      <c r="BI52" s="16">
        <f t="shared" ref="BI52" si="207">(BI50+BI51)/12*BI49/1000000</f>
        <v>39.663461507490091</v>
      </c>
      <c r="BJ52" s="16">
        <f t="shared" ref="BJ52" si="208">(BJ50+BJ51)/12*BJ49/1000000</f>
        <v>41.099996406661695</v>
      </c>
      <c r="BK52" s="16">
        <f t="shared" ref="BK52" si="209">(BK50+BK51)/12*BK49/1000000</f>
        <v>42.591971182970127</v>
      </c>
      <c r="BL52" s="16">
        <f t="shared" ref="BL52" si="210">(BL50+BL51)/12*BL49/1000000</f>
        <v>44.142235522722764</v>
      </c>
      <c r="BM52" s="16">
        <f t="shared" ref="BM52" si="211">(BM50+BM51)/12*BM49/1000000</f>
        <v>45.740774096861216</v>
      </c>
      <c r="BN52" s="16">
        <f t="shared" ref="BN52" si="212">(BN50+BN51)/12*BN49/1000000</f>
        <v>47.388721037508709</v>
      </c>
      <c r="BO52" s="16">
        <f t="shared" ref="BO52" si="213">(BO50+BO51)/12*BO49/1000000</f>
        <v>49.087217414271137</v>
      </c>
      <c r="BP52" s="16">
        <f t="shared" ref="BP52" si="214">(BP50+BP51)/12*BP49/1000000</f>
        <v>50.837410024620652</v>
      </c>
      <c r="BQ52" s="16">
        <f t="shared" ref="BQ52" si="215">(BQ50+BQ51)/12*BQ49/1000000</f>
        <v>52.640450119131664</v>
      </c>
      <c r="BR52" s="16">
        <f t="shared" ref="BR52" si="216">(BR50+BR51)/12*BR49/1000000</f>
        <v>54.497492062851471</v>
      </c>
      <c r="BS52" s="16">
        <f t="shared" ref="BS52" si="217">(BS50+BS51)/12*BS49/1000000</f>
        <v>56.409691934358051</v>
      </c>
      <c r="BT52" s="16">
        <f t="shared" ref="BT52" si="218">(BT50+BT51)/12*BT49/1000000</f>
        <v>58.37820606432345</v>
      </c>
      <c r="BU52" s="16">
        <f t="shared" ref="BU52" si="219">(BU50+BU51)/12*BU49/1000000</f>
        <v>60.404189515662772</v>
      </c>
      <c r="BV52" s="16">
        <f t="shared" ref="BV52" si="220">(BV50+BV51)/12*BV49/1000000</f>
        <v>62.488794507604077</v>
      </c>
      <c r="BW52" s="16">
        <f t="shared" ref="BW52" si="221">(BW50+BW51)/12*BW49/1000000</f>
        <v>64.63316878626182</v>
      </c>
      <c r="BX52" s="16">
        <f t="shared" ref="BX52" si="222">(BX50+BX51)/12*BX49/1000000</f>
        <v>66.838453944536312</v>
      </c>
      <c r="BY52" s="16">
        <f t="shared" ref="BY52" si="223">(BY50+BY51)/12*BY49/1000000</f>
        <v>69.105783694390908</v>
      </c>
      <c r="BZ52" s="16">
        <f t="shared" ref="BZ52" si="224">(BZ50+BZ51)/12*BZ49/1000000</f>
        <v>71.436282094777894</v>
      </c>
      <c r="CA52" s="16">
        <f t="shared" ref="CA52" si="225">(CA50+CA51)/12*CA49/1000000</f>
        <v>73.831061738691119</v>
      </c>
      <c r="CB52" s="16">
        <f t="shared" ref="CB52" si="226">(CB50+CB51)/12*CB49/1000000</f>
        <v>76.291221903019022</v>
      </c>
      <c r="CC52" s="16">
        <f t="shared" ref="CC52" si="227">(CC50+CC51)/12*CC49/1000000</f>
        <v>78.81784666505277</v>
      </c>
      <c r="CD52" s="16">
        <f t="shared" ref="CD52" si="228">(CD50+CD51)/12*CD49/1000000</f>
        <v>81.412002989671578</v>
      </c>
      <c r="CE52" s="16">
        <f t="shared" ref="CE52" si="229">(CE50+CE51)/12*CE49/1000000</f>
        <v>84.074738791381648</v>
      </c>
      <c r="CF52" s="16">
        <f t="shared" ref="CF52" si="230">(CF50+CF51)/12*CF49/1000000</f>
        <v>86.807080975521103</v>
      </c>
      <c r="CG52" s="16">
        <f t="shared" ref="CG52" si="231">(CG50+CG51)/12*CG49/1000000</f>
        <v>89.6100334630666</v>
      </c>
      <c r="CH52" s="16">
        <f t="shared" ref="CH52" si="232">(CH50+CH51)/12*CH49/1000000</f>
        <v>92.484575203582239</v>
      </c>
      <c r="CI52" s="16">
        <f t="shared" ref="CI52" si="233">(CI50+CI51)/12*CI49/1000000</f>
        <v>95.43165818094171</v>
      </c>
      <c r="CJ52" s="16">
        <f t="shared" ref="CJ52" si="234">(CJ50+CJ51)/12*CJ49/1000000</f>
        <v>98.452205416526397</v>
      </c>
      <c r="CK52" s="16">
        <f t="shared" ref="CK52" si="235">(CK50+CK51)/12*CK49/1000000</f>
        <v>101.54710897465786</v>
      </c>
      <c r="CL52" s="16">
        <f t="shared" ref="CL52" si="236">(CL50+CL51)/12*CL49/1000000</f>
        <v>104.71722797506358</v>
      </c>
      <c r="CM52" s="16">
        <f t="shared" ref="CM52" si="237">(CM50+CM51)/12*CM49/1000000</f>
        <v>107.96338661719382</v>
      </c>
      <c r="CN52" s="16">
        <f t="shared" ref="CN52" si="238">(CN50+CN51)/12*CN49/1000000</f>
        <v>111.28637222121542</v>
      </c>
      <c r="CO52" s="16">
        <f t="shared" ref="CO52" si="239">(CO50+CO51)/12*CO49/1000000</f>
        <v>114.68693329049452</v>
      </c>
      <c r="CP52" s="16">
        <f t="shared" ref="CP52" si="240">(CP50+CP51)/12*CP49/1000000</f>
        <v>118.16577760035244</v>
      </c>
      <c r="CQ52" s="16">
        <f t="shared" ref="CQ52" si="241">(CQ50+CQ51)/12*CQ49/1000000</f>
        <v>121.72357031783514</v>
      </c>
      <c r="CR52" s="16">
        <f t="shared" ref="CR52" si="242">(CR50+CR51)/12*CR49/1000000</f>
        <v>125.36093215717464</v>
      </c>
      <c r="CS52" s="16">
        <f t="shared" ref="CS52" si="243">(CS50+CS51)/12*CS49/1000000</f>
        <v>129.07843757554699</v>
      </c>
      <c r="CT52" s="16">
        <f t="shared" ref="CT52" si="244">(CT50+CT51)/12*CT49/1000000</f>
        <v>132.87661301363798</v>
      </c>
      <c r="CU52" s="16">
        <f t="shared" ref="CU52" si="245">(CU50+CU51)/12*CU49/1000000</f>
        <v>136.75593518542485</v>
      </c>
      <c r="CV52" s="16">
        <f t="shared" ref="CV52" si="246">(CV50+CV51)/12*CV49/1000000</f>
        <v>140.71682942146069</v>
      </c>
      <c r="CW52" s="16">
        <f t="shared" ref="CW52" si="247">(CW50+CW51)/12*CW49/1000000</f>
        <v>144.75966806981799</v>
      </c>
      <c r="CX52" s="16">
        <f t="shared" ref="CX52" si="248">(CX50+CX51)/12*CX49/1000000</f>
        <v>148.88476895869994</v>
      </c>
      <c r="CY52" s="16">
        <f t="shared" ref="CY52" si="249">(CY50+CY51)/12*CY49/1000000</f>
        <v>153.09239392457346</v>
      </c>
      <c r="CZ52" s="16">
        <f t="shared" ref="CZ52" si="250">(CZ50+CZ51)/12*CZ49/1000000</f>
        <v>157.38274740950823</v>
      </c>
      <c r="DA52" s="16">
        <f t="shared" ref="DA52" si="251">(DA50+DA51)/12*DA49/1000000</f>
        <v>161.75597513122835</v>
      </c>
      <c r="DB52" s="16">
        <f t="shared" ref="DB52" si="252">(DB50+DB51)/12*DB49/1000000</f>
        <v>166.21216282919292</v>
      </c>
      <c r="DC52" s="16">
        <f t="shared" ref="DC52" si="253">(DC50+DC51)/12*DC49/1000000</f>
        <v>170.75133508982867</v>
      </c>
      <c r="DD52" s="16">
        <f t="shared" ref="DD52" si="254">(DD50+DD51)/12*DD49/1000000</f>
        <v>175.37345425382827</v>
      </c>
      <c r="DE52" s="16">
        <f t="shared" ref="DE52" si="255">(DE50+DE51)/12*DE49/1000000</f>
        <v>180.07841940821982</v>
      </c>
      <c r="DF52" s="16">
        <f t="shared" ref="DF52" si="256">(DF50+DF51)/12*DF49/1000000</f>
        <v>184.86606546569169</v>
      </c>
      <c r="DG52" s="16">
        <f t="shared" ref="DG52" si="257">(DG50+DG51)/12*DG49/1000000</f>
        <v>189.73616233343569</v>
      </c>
      <c r="DH52" s="16">
        <f t="shared" ref="DH52" si="258">(DH50+DH51)/12*DH49/1000000</f>
        <v>194.68841417354076</v>
      </c>
      <c r="DI52" s="16">
        <f t="shared" ref="DI52" si="259">(DI50+DI51)/12*DI49/1000000</f>
        <v>199.72245875674059</v>
      </c>
      <c r="DJ52" s="16">
        <f t="shared" ref="DJ52" si="260">(DJ50+DJ51)/12*DJ49/1000000</f>
        <v>204.83786691107989</v>
      </c>
      <c r="DK52" s="16">
        <f t="shared" ref="DK52" si="261">(DK50+DK51)/12*DK49/1000000</f>
        <v>210.03414206683161</v>
      </c>
      <c r="DL52" s="16">
        <f t="shared" ref="DL52" si="262">(DL50+DL51)/12*DL49/1000000</f>
        <v>215.31071989875593</v>
      </c>
      <c r="DM52" s="16">
        <f t="shared" ref="DM52" si="263">(DM50+DM51)/12*DM49/1000000</f>
        <v>220.66696806655625</v>
      </c>
      <c r="DN52" s="16">
        <f t="shared" ref="DN52" si="264">(DN50+DN51)/12*DN49/1000000</f>
        <v>226.10218605414732</v>
      </c>
      <c r="DO52" s="16">
        <f t="shared" ref="DO52" si="265">(DO50+DO51)/12*DO49/1000000</f>
        <v>231.61560510811671</v>
      </c>
      <c r="DP52" s="16">
        <f t="shared" ref="DP52" si="266">(DP50+DP51)/12*DP49/1000000</f>
        <v>237.20638827552347</v>
      </c>
      <c r="DQ52" s="16">
        <f t="shared" ref="DQ52" si="267">(DQ50+DQ51)/12*DQ49/1000000</f>
        <v>242.87363054094888</v>
      </c>
      <c r="DR52" s="16">
        <f t="shared" ref="DR52" si="268">(DR50+DR51)/12*DR49/1000000</f>
        <v>248.61635906248225</v>
      </c>
      <c r="DS52" s="16">
        <f t="shared" ref="DS52" si="269">(DS50+DS51)/12*DS49/1000000</f>
        <v>254.43353350610386</v>
      </c>
      <c r="DT52" s="16">
        <f t="shared" ref="DT52" si="270">(DT50+DT51)/12*DT49/1000000</f>
        <v>260.32404647770471</v>
      </c>
      <c r="DU52" s="16">
        <f t="shared" ref="DU52" si="271">(DU50+DU51)/12*DU49/1000000</f>
        <v>266.28672405176866</v>
      </c>
      <c r="DV52" s="16">
        <f t="shared" ref="DV52" si="272">(DV50+DV51)/12*DV49/1000000</f>
        <v>272.32032639553518</v>
      </c>
      <c r="DW52" s="16">
        <f t="shared" ref="DW52" si="273">(DW50+DW51)/12*DW49/1000000</f>
        <v>278.42354848725688</v>
      </c>
      <c r="DX52" s="16">
        <f t="shared" ref="DX52" si="274">(DX50+DX51)/12*DX49/1000000</f>
        <v>284.59502092697102</v>
      </c>
      <c r="DY52" s="16">
        <f t="shared" ref="DY52" si="275">(DY50+DY51)/12*DY49/1000000</f>
        <v>290.8333108380159</v>
      </c>
      <c r="DZ52" s="16">
        <f t="shared" ref="DZ52" si="276">(DZ50+DZ51)/12*DZ49/1000000</f>
        <v>297.13692285734373</v>
      </c>
      <c r="EA52" s="16">
        <f t="shared" ref="EA52" si="277">(EA50+EA51)/12*EA49/1000000</f>
        <v>303.50430021250475</v>
      </c>
      <c r="EB52" s="16">
        <f t="shared" ref="EB52" si="278">(EB50+EB51)/12*EB49/1000000</f>
        <v>309.93382588302006</v>
      </c>
      <c r="EC52" s="16">
        <f t="shared" ref="EC52" si="279">(EC50+EC51)/12*EC49/1000000</f>
        <v>316.42382384369785</v>
      </c>
      <c r="ED52" s="16">
        <f t="shared" ref="ED52" si="280">(ED50+ED51)/12*ED49/1000000</f>
        <v>322.97256038730728</v>
      </c>
      <c r="EE52" s="16">
        <f t="shared" ref="EE52" si="281">(EE50+EE51)/12*EE49/1000000</f>
        <v>329.578245523882</v>
      </c>
      <c r="EF52" s="16">
        <f t="shared" ref="EF52" si="282">(EF50+EF51)/12*EF49/1000000</f>
        <v>336.23903445380165</v>
      </c>
      <c r="EG52" s="16">
        <f t="shared" ref="EG52" si="283">(EG50+EG51)/12*EG49/1000000</f>
        <v>342.95302911167727</v>
      </c>
      <c r="EH52" s="16">
        <f t="shared" ref="EH52" si="284">(EH50+EH51)/12*EH49/1000000</f>
        <v>349.71827977796107</v>
      </c>
      <c r="EI52" s="16">
        <f t="shared" ref="EI52" si="285">(EI50+EI51)/12*EI49/1000000</f>
        <v>356.53278675509836</v>
      </c>
      <c r="EJ52" s="16">
        <f t="shared" ref="EJ52" si="286">(EJ50+EJ51)/12*EJ49/1000000</f>
        <v>363.39450210495363</v>
      </c>
      <c r="EK52" s="16">
        <f t="shared" ref="EK52" si="287">(EK50+EK51)/12*EK49/1000000</f>
        <v>370.30133144415947</v>
      </c>
      <c r="EL52" s="16">
        <f t="shared" ref="EL52" si="288">(EL50+EL51)/12*EL49/1000000</f>
        <v>377.25113579396952</v>
      </c>
      <c r="EM52" s="16">
        <f t="shared" ref="EM52" si="289">(EM50+EM51)/12*EM49/1000000</f>
        <v>384.24173348113521</v>
      </c>
      <c r="EN52" s="16">
        <f t="shared" ref="EN52" si="290">(EN50+EN51)/12*EN49/1000000</f>
        <v>391.27090208627425</v>
      </c>
      <c r="EO52" s="16">
        <f t="shared" ref="EO52" si="291">(EO50+EO51)/12*EO49/1000000</f>
        <v>398.33638043615997</v>
      </c>
      <c r="EP52" s="16">
        <f t="shared" ref="EP52" si="292">(EP50+EP51)/12*EP49/1000000</f>
        <v>405.43587063632515</v>
      </c>
      <c r="EQ52" s="16">
        <f t="shared" ref="EQ52" si="293">(EQ50+EQ51)/12*EQ49/1000000</f>
        <v>412.56704014035461</v>
      </c>
      <c r="ER52" s="16">
        <f t="shared" ref="ER52" si="294">(ER50+ER51)/12*ER49/1000000</f>
        <v>419.72752385222367</v>
      </c>
      <c r="ES52" s="16">
        <f t="shared" ref="ES52" si="295">(ES50+ES51)/12*ES49/1000000</f>
        <v>426.91492625803653</v>
      </c>
      <c r="ET52" s="16">
        <f t="shared" ref="ET52" si="296">(ET50+ET51)/12*ET49/1000000</f>
        <v>434.12682358352055</v>
      </c>
      <c r="EU52" s="16">
        <f t="shared" ref="EU52" si="297">(EU50+EU51)/12*EU49/1000000</f>
        <v>441.36076597364541</v>
      </c>
      <c r="EV52" s="16">
        <f t="shared" ref="EV52" si="298">(EV50+EV51)/12*EV49/1000000</f>
        <v>448.61427969075481</v>
      </c>
      <c r="EW52" s="16">
        <f t="shared" ref="EW52" si="299">(EW50+EW51)/12*EW49/1000000</f>
        <v>455.88486932762459</v>
      </c>
      <c r="EX52" s="16">
        <f t="shared" ref="EX52" si="300">(EX50+EX51)/12*EX49/1000000</f>
        <v>463.17002003189884</v>
      </c>
      <c r="EY52" s="16">
        <f t="shared" ref="EY52" si="301">(EY50+EY51)/12*EY49/1000000</f>
        <v>470.46719973839612</v>
      </c>
      <c r="EZ52" s="16">
        <f t="shared" ref="EZ52" si="302">(EZ50+EZ51)/12*EZ49/1000000</f>
        <v>477.77386140582331</v>
      </c>
      <c r="FA52" s="16">
        <f t="shared" ref="FA52" si="303">(FA50+FA51)/12*FA49/1000000</f>
        <v>485.08744525449782</v>
      </c>
      <c r="FB52" s="16">
        <f t="shared" ref="FB52" si="304">(FB50+FB51)/12*FB49/1000000</f>
        <v>492.40538100173063</v>
      </c>
      <c r="FC52" s="16">
        <f t="shared" ref="FC52" si="305">(FC50+FC51)/12*FC49/1000000</f>
        <v>499.72509009159887</v>
      </c>
      <c r="FD52" s="16">
        <f t="shared" ref="FD52" si="306">(FD50+FD51)/12*FD49/1000000</f>
        <v>507.04398791590188</v>
      </c>
      <c r="FE52" s="16">
        <f t="shared" ref="FE52" si="307">(FE50+FE51)/12*FE49/1000000</f>
        <v>514.3594860231774</v>
      </c>
      <c r="FF52" s="16">
        <f t="shared" ref="FF52" si="308">(FF50+FF51)/12*FF49/1000000</f>
        <v>521.66899431273634</v>
      </c>
      <c r="FG52" s="16">
        <f t="shared" ref="FG52" si="309">(FG50+FG51)/12*FG49/1000000</f>
        <v>528.96992321075834</v>
      </c>
      <c r="FH52" s="16">
        <f t="shared" ref="FH52" si="310">(FH50+FH51)/12*FH49/1000000</f>
        <v>536.25968582558687</v>
      </c>
      <c r="FI52" s="16">
        <f t="shared" ref="FI52" si="311">(FI50+FI51)/12*FI49/1000000</f>
        <v>543.53570007945143</v>
      </c>
      <c r="FJ52" s="16">
        <f t="shared" ref="FJ52" si="312">(FJ50+FJ51)/12*FJ49/1000000</f>
        <v>550.79539081394944</v>
      </c>
      <c r="FK52" s="16">
        <f t="shared" ref="FK52" si="313">(FK50+FK51)/12*FK49/1000000</f>
        <v>552.18862414193359</v>
      </c>
    </row>
    <row r="53" spans="1:167">
      <c r="J53" s="2" t="s">
        <v>53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69">
        <f>SUM(K52:V52)</f>
        <v>80.086171305044587</v>
      </c>
      <c r="W53" s="69">
        <f t="shared" ref="W53" si="314">SUM(L52:W52)</f>
        <v>85.186171305044581</v>
      </c>
      <c r="X53" s="69">
        <f t="shared" ref="X53" si="315">SUM(M52:X52)</f>
        <v>90.384196299907018</v>
      </c>
      <c r="Y53" s="69">
        <f t="shared" ref="Y53" si="316">SUM(N52:Y52)</f>
        <v>95.675962971729007</v>
      </c>
      <c r="Z53" s="69">
        <f t="shared" ref="Z53" si="317">SUM(O52:Z52)</f>
        <v>101.05659641312724</v>
      </c>
      <c r="AA53" s="69">
        <f t="shared" ref="AA53" si="318">SUM(P52:AA52)</f>
        <v>106.52059171461339</v>
      </c>
      <c r="AB53" s="69">
        <f t="shared" ref="AB53" si="319">SUM(Q52:AB52)</f>
        <v>112.06177399285185</v>
      </c>
      <c r="AC53" s="69">
        <f t="shared" ref="AC53" si="320">SUM(R52:AC52)</f>
        <v>117.67325681782847</v>
      </c>
      <c r="AD53" s="69">
        <f t="shared" ref="AD53" si="321">SUM(S52:AD52)</f>
        <v>123.34739899049671</v>
      </c>
      <c r="AE53" s="69">
        <f t="shared" ref="AE53" si="322">SUM(T52:AE52)</f>
        <v>129.07575961486995</v>
      </c>
      <c r="AF53" s="69">
        <f t="shared" ref="AF53" si="323">SUM(U52:AF52)</f>
        <v>134.84905139970635</v>
      </c>
      <c r="AG53" s="69">
        <f t="shared" ref="AG53" si="324">SUM(V52:AG52)</f>
        <v>140.65709211479506</v>
      </c>
      <c r="AH53" s="69">
        <f t="shared" ref="AH53" si="325">SUM(W52:AH52)</f>
        <v>146.4887541153056</v>
      </c>
      <c r="AI53" s="69">
        <f t="shared" ref="AI53" si="326">SUM(X52:AI52)</f>
        <v>152.30041379437313</v>
      </c>
      <c r="AJ53" s="69">
        <f t="shared" ref="AJ53" si="327">SUM(Y52:AJ52)</f>
        <v>158.30633240700706</v>
      </c>
      <c r="AK53" s="69">
        <f t="shared" ref="AK53" si="328">SUM(Z52:AK52)</f>
        <v>164.51233468836136</v>
      </c>
      <c r="AL53" s="69">
        <f t="shared" ref="AL53" si="329">SUM(AA52:AL52)</f>
        <v>170.92447230135076</v>
      </c>
      <c r="AM53" s="69">
        <f t="shared" ref="AM53" si="330">SUM(AB52:AM52)</f>
        <v>177.54904200711832</v>
      </c>
      <c r="AN53" s="69">
        <f t="shared" ref="AN53" si="331">SUM(AC52:AN52)</f>
        <v>184.39260541688276</v>
      </c>
      <c r="AO53" s="69">
        <f t="shared" ref="AO53" si="332">SUM(AD52:AO52)</f>
        <v>191.46201041000813</v>
      </c>
      <c r="AP53" s="69">
        <f t="shared" ref="AP53" si="333">SUM(AE52:AP52)</f>
        <v>198.76441430591183</v>
      </c>
      <c r="AQ53" s="69">
        <f t="shared" ref="AQ53" si="334">SUM(AF52:AQ52)</f>
        <v>206.30730888048154</v>
      </c>
      <c r="AR53" s="69">
        <f t="shared" ref="AR53" si="335">SUM(AG52:AR52)</f>
        <v>214.09854732104995</v>
      </c>
      <c r="AS53" s="69">
        <f t="shared" ref="AS53" si="336">SUM(AH52:AS52)</f>
        <v>222.14637321769538</v>
      </c>
      <c r="AT53" s="69">
        <f t="shared" ref="AT53" si="337">SUM(AI52:AT52)</f>
        <v>230.45945169274339</v>
      </c>
      <c r="AU53" s="69">
        <f t="shared" ref="AU53" si="338">SUM(AJ52:AU52)</f>
        <v>239.04690277486006</v>
      </c>
      <c r="AV53" s="69">
        <f t="shared" ref="AV53" si="339">SUM(AK52:AV52)</f>
        <v>247.91833712909431</v>
      </c>
      <c r="AW53" s="69">
        <f t="shared" ref="AW53" si="340">SUM(AL52:AW52)</f>
        <v>257.08389425967141</v>
      </c>
      <c r="AX53" s="69">
        <f t="shared" ref="AX53" si="341">SUM(AM52:AX52)</f>
        <v>266.55428330830483</v>
      </c>
      <c r="AY53" s="69">
        <f t="shared" ref="AY53" si="342">SUM(AN52:AY52)</f>
        <v>276.34082657730471</v>
      </c>
      <c r="AZ53" s="69">
        <f t="shared" ref="AZ53" si="343">SUM(AO52:AZ52)</f>
        <v>286.45550591386944</v>
      </c>
      <c r="BA53" s="69">
        <f t="shared" ref="BA53" si="344">SUM(AP52:BA52)</f>
        <v>296.91101209966888</v>
      </c>
      <c r="BB53" s="69">
        <f t="shared" ref="BB53" si="345">SUM(AQ52:BB52)</f>
        <v>307.72079739822851</v>
      </c>
      <c r="BC53" s="69">
        <f t="shared" ref="BC53" si="346">SUM(AR52:BC52)</f>
        <v>318.89913142171667</v>
      </c>
      <c r="BD53" s="69">
        <f t="shared" ref="BD53" si="347">SUM(AS52:BD52)</f>
        <v>330.46116048858244</v>
      </c>
      <c r="BE53" s="69">
        <f t="shared" ref="BE53" si="348">SUM(AT52:BE52)</f>
        <v>342.42297065412504</v>
      </c>
      <c r="BF53" s="69">
        <f t="shared" ref="BF53" si="349">SUM(AU52:BF52)</f>
        <v>354.80165460753932</v>
      </c>
      <c r="BG53" s="69">
        <f t="shared" ref="BG53" si="350">SUM(AV52:BG52)</f>
        <v>367.61538264132918</v>
      </c>
      <c r="BH53" s="69">
        <f t="shared" ref="BH53" si="351">SUM(AW52:BH52)</f>
        <v>380.88347791225431</v>
      </c>
      <c r="BI53" s="69">
        <f t="shared" ref="BI53" si="352">SUM(AX52:BI52)</f>
        <v>394.62649622722938</v>
      </c>
      <c r="BJ53" s="69">
        <f t="shared" ref="BJ53" si="353">SUM(AY52:BJ52)</f>
        <v>408.86631060288437</v>
      </c>
      <c r="BK53" s="69">
        <f t="shared" ref="BK53" si="354">SUM(AZ52:BK52)</f>
        <v>423.62620086387187</v>
      </c>
      <c r="BL53" s="69">
        <f t="shared" ref="BL53" si="355">SUM(BA52:BL52)</f>
        <v>438.93094856253583</v>
      </c>
      <c r="BM53" s="69">
        <f t="shared" ref="BM53" si="356">SUM(BB52:BM52)</f>
        <v>454.79388721071615</v>
      </c>
      <c r="BN53" s="69">
        <f t="shared" ref="BN53" si="357">SUM(BC52:BN52)</f>
        <v>471.22796100770876</v>
      </c>
      <c r="BO53" s="69">
        <f t="shared" ref="BO53" si="358">SUM(BD52:BO52)</f>
        <v>488.24563470415387</v>
      </c>
      <c r="BP53" s="69">
        <f t="shared" ref="BP53" si="359">SUM(BE52:BP52)</f>
        <v>505.85879553639109</v>
      </c>
      <c r="BQ53" s="69">
        <f t="shared" ref="BQ53" si="360">SUM(BF52:BQ52)</f>
        <v>524.07864676574923</v>
      </c>
      <c r="BR53" s="69">
        <f t="shared" ref="BR53" si="361">SUM(BG52:BR52)</f>
        <v>542.9155923362855</v>
      </c>
      <c r="BS53" s="69">
        <f t="shared" ref="BS53" si="362">SUM(BH52:BS52)</f>
        <v>562.37911214233611</v>
      </c>
      <c r="BT53" s="69">
        <f t="shared" ref="BT53" si="363">SUM(BI52:BT52)</f>
        <v>582.47762737377104</v>
      </c>
      <c r="BU53" s="69">
        <f t="shared" ref="BU53" si="364">SUM(BJ52:BU52)</f>
        <v>603.21835538194364</v>
      </c>
      <c r="BV53" s="69">
        <f t="shared" ref="BV53" si="365">SUM(BK52:BV52)</f>
        <v>624.60715348288613</v>
      </c>
      <c r="BW53" s="69">
        <f t="shared" ref="BW53" si="366">SUM(BL52:BW52)</f>
        <v>646.64835108617785</v>
      </c>
      <c r="BX53" s="69">
        <f t="shared" ref="BX53" si="367">SUM(BM52:BX52)</f>
        <v>669.34456950799142</v>
      </c>
      <c r="BY53" s="69">
        <f t="shared" ref="BY53" si="368">SUM(BN52:BY52)</f>
        <v>692.70957910552102</v>
      </c>
      <c r="BZ53" s="69">
        <f t="shared" ref="BZ53" si="369">SUM(BO52:BZ52)</f>
        <v>716.75714016279017</v>
      </c>
      <c r="CA53" s="69">
        <f t="shared" ref="CA53" si="370">SUM(BP52:CA52)</f>
        <v>741.50098448721019</v>
      </c>
      <c r="CB53" s="69">
        <f t="shared" ref="CB53" si="371">SUM(BQ52:CB52)</f>
        <v>766.95479636560856</v>
      </c>
      <c r="CC53" s="69">
        <f t="shared" ref="CC53" si="372">SUM(BR52:CC52)</f>
        <v>793.13219291152973</v>
      </c>
      <c r="CD53" s="69">
        <f t="shared" ref="CD53" si="373">SUM(BS52:CD52)</f>
        <v>820.0467038383498</v>
      </c>
      <c r="CE53" s="69">
        <f t="shared" ref="CE53" si="374">SUM(BT52:CE52)</f>
        <v>847.71175069537333</v>
      </c>
      <c r="CF53" s="69">
        <f t="shared" ref="CF53" si="375">SUM(BU52:CF52)</f>
        <v>876.14062560657101</v>
      </c>
      <c r="CG53" s="69">
        <f t="shared" ref="CG53" si="376">SUM(BV52:CG52)</f>
        <v>905.34646955397488</v>
      </c>
      <c r="CH53" s="69">
        <f t="shared" ref="CH53" si="377">SUM(BW52:CH52)</f>
        <v>935.34225024995305</v>
      </c>
      <c r="CI53" s="69">
        <f t="shared" ref="CI53" si="378">SUM(BX52:CI52)</f>
        <v>966.14073964463284</v>
      </c>
      <c r="CJ53" s="69">
        <f t="shared" ref="CJ53" si="379">SUM(BY52:CJ52)</f>
        <v>997.75449111662306</v>
      </c>
      <c r="CK53" s="69">
        <f t="shared" ref="CK53" si="380">SUM(BZ52:CK52)</f>
        <v>1030.19581639689</v>
      </c>
      <c r="CL53" s="69">
        <f t="shared" ref="CL53" si="381">SUM(CA52:CL52)</f>
        <v>1063.4767622771756</v>
      </c>
      <c r="CM53" s="69">
        <f t="shared" ref="CM53" si="382">SUM(CB52:CM52)</f>
        <v>1097.6090871556783</v>
      </c>
      <c r="CN53" s="69">
        <f t="shared" ref="CN53" si="383">SUM(CC52:CN52)</f>
        <v>1132.6042374738745</v>
      </c>
      <c r="CO53" s="69">
        <f t="shared" ref="CO53" si="384">SUM(CD52:CO52)</f>
        <v>1168.4733240993164</v>
      </c>
      <c r="CP53" s="69">
        <f t="shared" ref="CP53" si="385">SUM(CE52:CP52)</f>
        <v>1205.2270987099973</v>
      </c>
      <c r="CQ53" s="69">
        <f t="shared" ref="CQ53" si="386">SUM(CF52:CQ52)</f>
        <v>1242.8759302364506</v>
      </c>
      <c r="CR53" s="69">
        <f t="shared" ref="CR53" si="387">SUM(CG52:CR52)</f>
        <v>1281.4297814181043</v>
      </c>
      <c r="CS53" s="69">
        <f t="shared" ref="CS53" si="388">SUM(CH52:CS52)</f>
        <v>1320.8981855305847</v>
      </c>
      <c r="CT53" s="69">
        <f t="shared" ref="CT53" si="389">SUM(CI52:CT52)</f>
        <v>1361.2902233406405</v>
      </c>
      <c r="CU53" s="69">
        <f t="shared" ref="CU53" si="390">SUM(CJ52:CU52)</f>
        <v>1402.6145003451234</v>
      </c>
      <c r="CV53" s="69">
        <f t="shared" ref="CV53" si="391">SUM(CK52:CV52)</f>
        <v>1444.8791243500577</v>
      </c>
      <c r="CW53" s="69">
        <f t="shared" ref="CW53" si="392">SUM(CL52:CW52)</f>
        <v>1488.0916834452182</v>
      </c>
      <c r="CX53" s="69">
        <f t="shared" ref="CX53" si="393">SUM(CM52:CX52)</f>
        <v>1532.2592244288542</v>
      </c>
      <c r="CY53" s="69">
        <f t="shared" ref="CY53" si="394">SUM(CN52:CY52)</f>
        <v>1577.388231736234</v>
      </c>
      <c r="CZ53" s="69">
        <f t="shared" ref="CZ53" si="395">SUM(CO52:CZ52)</f>
        <v>1623.4846069245268</v>
      </c>
      <c r="DA53" s="69">
        <f t="shared" ref="DA53" si="396">SUM(CP52:DA52)</f>
        <v>1670.5536487652607</v>
      </c>
      <c r="DB53" s="69">
        <f t="shared" ref="DB53" si="397">SUM(CQ52:DB52)</f>
        <v>1718.6000339941011</v>
      </c>
      <c r="DC53" s="69">
        <f t="shared" ref="DC53" si="398">SUM(CR52:DC52)</f>
        <v>1767.6277987660949</v>
      </c>
      <c r="DD53" s="69">
        <f t="shared" ref="DD53" si="399">SUM(CS52:DD52)</f>
        <v>1817.6403208627482</v>
      </c>
      <c r="DE53" s="69">
        <f t="shared" ref="DE53" si="400">SUM(CT52:DE52)</f>
        <v>1868.640302695421</v>
      </c>
      <c r="DF53" s="69">
        <f t="shared" ref="DF53" si="401">SUM(CU52:DF52)</f>
        <v>1920.6297551474747</v>
      </c>
      <c r="DG53" s="69">
        <f t="shared" ref="DG53" si="402">SUM(CV52:DG52)</f>
        <v>1973.6099822954857</v>
      </c>
      <c r="DH53" s="69">
        <f t="shared" ref="DH53" si="403">SUM(CW52:DH52)</f>
        <v>2027.5815670475658</v>
      </c>
      <c r="DI53" s="69">
        <f t="shared" ref="DI53" si="404">SUM(CX52:DI52)</f>
        <v>2082.5443577344886</v>
      </c>
      <c r="DJ53" s="69">
        <f t="shared" ref="DJ53" si="405">SUM(CY52:DJ52)</f>
        <v>2138.4974556868683</v>
      </c>
      <c r="DK53" s="69">
        <f t="shared" ref="DK53" si="406">SUM(CZ52:DK52)</f>
        <v>2195.4392038291262</v>
      </c>
      <c r="DL53" s="69">
        <f t="shared" ref="DL53" si="407">SUM(DA52:DL52)</f>
        <v>2253.3671763183743</v>
      </c>
      <c r="DM53" s="69">
        <f t="shared" ref="DM53" si="408">SUM(DB52:DM52)</f>
        <v>2312.2781692537028</v>
      </c>
      <c r="DN53" s="69">
        <f t="shared" ref="DN53" si="409">SUM(DC52:DN52)</f>
        <v>2372.1681924786562</v>
      </c>
      <c r="DO53" s="69">
        <f t="shared" ref="DO53" si="410">SUM(DD52:DO52)</f>
        <v>2433.0324624969444</v>
      </c>
      <c r="DP53" s="69">
        <f t="shared" ref="DP53" si="411">SUM(DE52:DP52)</f>
        <v>2494.8653965186395</v>
      </c>
      <c r="DQ53" s="69">
        <f t="shared" ref="DQ53" si="412">SUM(DF52:DQ52)</f>
        <v>2557.6606076513685</v>
      </c>
      <c r="DR53" s="69">
        <f t="shared" ref="DR53" si="413">SUM(DG52:DR52)</f>
        <v>2621.410901248159</v>
      </c>
      <c r="DS53" s="69">
        <f t="shared" ref="DS53" si="414">SUM(DH52:DS52)</f>
        <v>2686.1082724208277</v>
      </c>
      <c r="DT53" s="69">
        <f t="shared" ref="DT53" si="415">SUM(DI52:DT52)</f>
        <v>2751.7439047249909</v>
      </c>
      <c r="DU53" s="69">
        <f t="shared" ref="DU53" si="416">SUM(DJ52:DU52)</f>
        <v>2818.3081700200191</v>
      </c>
      <c r="DV53" s="69">
        <f t="shared" ref="DV53" si="417">SUM(DK52:DV52)</f>
        <v>2885.7906295044741</v>
      </c>
      <c r="DW53" s="69">
        <f t="shared" ref="DW53" si="418">SUM(DL52:DW52)</f>
        <v>2954.1800359249</v>
      </c>
      <c r="DX53" s="69">
        <f t="shared" ref="DX53" si="419">SUM(DM52:DX52)</f>
        <v>3023.464336953115</v>
      </c>
      <c r="DY53" s="69">
        <f t="shared" ref="DY53" si="420">SUM(DN52:DY52)</f>
        <v>3093.6306797245752</v>
      </c>
      <c r="DZ53" s="69">
        <f t="shared" ref="DZ53" si="421">SUM(DO52:DZ52)</f>
        <v>3164.6654165277714</v>
      </c>
      <c r="EA53" s="69">
        <f t="shared" ref="EA53" si="422">SUM(DP52:EA52)</f>
        <v>3236.5541116321592</v>
      </c>
      <c r="EB53" s="69">
        <f t="shared" ref="EB53" si="423">SUM(DQ52:EB52)</f>
        <v>3309.2815492396567</v>
      </c>
      <c r="EC53" s="69">
        <f t="shared" ref="EC53" si="424">SUM(DR52:EC52)</f>
        <v>3382.8317425424052</v>
      </c>
      <c r="ED53" s="69">
        <f t="shared" ref="ED53" si="425">SUM(DS52:ED52)</f>
        <v>3457.1879438672304</v>
      </c>
      <c r="EE53" s="69">
        <f t="shared" ref="EE53" si="426">SUM(DT52:EE52)</f>
        <v>3532.3326558850081</v>
      </c>
      <c r="EF53" s="69">
        <f t="shared" ref="EF53" si="427">SUM(DU52:EF52)</f>
        <v>3608.2476438611043</v>
      </c>
      <c r="EG53" s="69">
        <f t="shared" ref="EG53" si="428">SUM(DV52:EG52)</f>
        <v>3684.9139489210129</v>
      </c>
      <c r="EH53" s="69">
        <f t="shared" ref="EH53" si="429">SUM(DW52:EH52)</f>
        <v>3762.3119023034392</v>
      </c>
      <c r="EI53" s="69">
        <f t="shared" ref="EI53" si="430">SUM(DX52:EI52)</f>
        <v>3840.4211405712804</v>
      </c>
      <c r="EJ53" s="69">
        <f t="shared" ref="EJ53" si="431">SUM(DY52:EJ52)</f>
        <v>3919.220621749263</v>
      </c>
      <c r="EK53" s="69">
        <f t="shared" ref="EK53" si="432">SUM(DZ52:EK52)</f>
        <v>3998.688642355407</v>
      </c>
      <c r="EL53" s="69">
        <f t="shared" ref="EL53" si="433">SUM(EA52:EL52)</f>
        <v>4078.8028552920323</v>
      </c>
      <c r="EM53" s="69">
        <f t="shared" ref="EM53" si="434">SUM(EB52:EM52)</f>
        <v>4159.5402885606636</v>
      </c>
      <c r="EN53" s="69">
        <f t="shared" ref="EN53" si="435">SUM(EC52:EN52)</f>
        <v>4240.8773647639173</v>
      </c>
      <c r="EO53" s="69">
        <f t="shared" ref="EO53" si="436">SUM(ED52:EO52)</f>
        <v>4322.7899213563805</v>
      </c>
      <c r="EP53" s="69">
        <f t="shared" ref="EP53" si="437">SUM(EE52:EP52)</f>
        <v>4405.2532316053985</v>
      </c>
      <c r="EQ53" s="69">
        <f t="shared" ref="EQ53" si="438">SUM(EF52:EQ52)</f>
        <v>4488.2420262218702</v>
      </c>
      <c r="ER53" s="69">
        <f t="shared" ref="ER53" si="439">SUM(EG52:ER52)</f>
        <v>4571.730515620292</v>
      </c>
      <c r="ES53" s="69">
        <f t="shared" ref="ES53" si="440">SUM(EH52:ES52)</f>
        <v>4655.6924127666516</v>
      </c>
      <c r="ET53" s="69">
        <f t="shared" ref="ET53" si="441">SUM(EI52:ET52)</f>
        <v>4740.1009565722106</v>
      </c>
      <c r="EU53" s="69">
        <f t="shared" ref="EU53" si="442">SUM(EJ52:EU52)</f>
        <v>4824.9289357907574</v>
      </c>
      <c r="EV53" s="69">
        <f t="shared" ref="EV53" si="443">SUM(EK52:EV52)</f>
        <v>4910.1487133765595</v>
      </c>
      <c r="EW53" s="69">
        <f t="shared" ref="EW53" si="444">SUM(EL52:EW52)</f>
        <v>4995.7322512600249</v>
      </c>
      <c r="EX53" s="69">
        <f t="shared" ref="EX53" si="445">SUM(EM52:EX52)</f>
        <v>5081.6511354979548</v>
      </c>
      <c r="EY53" s="69">
        <f t="shared" ref="EY53" si="446">SUM(EN52:EY52)</f>
        <v>5167.8766017552143</v>
      </c>
      <c r="EZ53" s="69">
        <f t="shared" ref="EZ53" si="447">SUM(EO52:EZ52)</f>
        <v>5254.3795610747629</v>
      </c>
      <c r="FA53" s="69">
        <f t="shared" ref="FA53" si="448">SUM(EP52:FA52)</f>
        <v>5341.1306258931008</v>
      </c>
      <c r="FB53" s="69">
        <f t="shared" ref="FB53" si="449">SUM(EQ52:FB52)</f>
        <v>5428.1001362585066</v>
      </c>
      <c r="FC53" s="69">
        <f t="shared" ref="FC53" si="450">SUM(ER52:FC52)</f>
        <v>5515.2581862097504</v>
      </c>
      <c r="FD53" s="69">
        <f t="shared" ref="FD53" si="451">SUM(ES52:FD52)</f>
        <v>5602.5746502734291</v>
      </c>
      <c r="FE53" s="69">
        <f t="shared" ref="FE53" si="452">SUM(ET52:FE52)</f>
        <v>5690.0192100385702</v>
      </c>
      <c r="FF53" s="69">
        <f t="shared" ref="FF53" si="453">SUM(EU52:FF52)</f>
        <v>5777.5613807677873</v>
      </c>
      <c r="FG53" s="69">
        <f t="shared" ref="FG53" si="454">SUM(EV52:FG52)</f>
        <v>5865.1705380048998</v>
      </c>
      <c r="FH53" s="69">
        <f t="shared" ref="FH53" si="455">SUM(EW52:FH52)</f>
        <v>5952.8159441397311</v>
      </c>
      <c r="FI53" s="69">
        <f t="shared" ref="FI53" si="456">SUM(EX52:FI52)</f>
        <v>6040.4667748915572</v>
      </c>
      <c r="FJ53" s="69">
        <f t="shared" ref="FJ53" si="457">SUM(EY52:FJ52)</f>
        <v>6128.0921456736087</v>
      </c>
      <c r="FK53" s="69">
        <f t="shared" ref="FK53" si="458">SUM(EZ52:FK52)</f>
        <v>6209.8135700771454</v>
      </c>
    </row>
    <row r="55" spans="1:167">
      <c r="F55" s="11"/>
      <c r="G55" s="11"/>
      <c r="H55" s="11"/>
      <c r="I55" s="11"/>
      <c r="J55" s="2" t="s">
        <v>39</v>
      </c>
      <c r="K55" s="70">
        <f>K40-K52</f>
        <v>-1.6199037440527615</v>
      </c>
      <c r="L55" s="70">
        <f t="shared" ref="L55:W55" si="459">L40-L52</f>
        <v>-1.7451137188531458</v>
      </c>
      <c r="M55" s="70">
        <f t="shared" si="459"/>
        <v>-1.879023287326433</v>
      </c>
      <c r="N55" s="70">
        <f t="shared" si="459"/>
        <v>-2.0221922341138918</v>
      </c>
      <c r="O55" s="70">
        <f t="shared" si="459"/>
        <v>-2.1752141224502131</v>
      </c>
      <c r="P55" s="70">
        <f t="shared" si="459"/>
        <v>-2.3387181608072258</v>
      </c>
      <c r="Q55" s="70">
        <f t="shared" si="459"/>
        <v>-2.5133711692566534</v>
      </c>
      <c r="R55" s="70">
        <f t="shared" si="459"/>
        <v>-2.6998796531148788</v>
      </c>
      <c r="S55" s="70">
        <f t="shared" si="459"/>
        <v>-2.8989919922791616</v>
      </c>
      <c r="T55" s="70">
        <f t="shared" si="459"/>
        <v>-3.1115007555916723</v>
      </c>
      <c r="U55" s="70">
        <f t="shared" si="459"/>
        <v>-3.3382451505799198</v>
      </c>
      <c r="V55" s="70">
        <f t="shared" si="459"/>
        <v>-3.5801136200260073</v>
      </c>
      <c r="W55" s="70">
        <f t="shared" si="459"/>
        <v>-3.8500000000000014</v>
      </c>
      <c r="X55" s="70">
        <f t="shared" ref="X55:CI55" si="460">X40-X52</f>
        <v>-3.9279390765626747</v>
      </c>
      <c r="Y55" s="70">
        <f t="shared" si="460"/>
        <v>-4.0038277620157832</v>
      </c>
      <c r="Z55" s="70">
        <f t="shared" si="460"/>
        <v>-4.077383480185639</v>
      </c>
      <c r="AA55" s="70">
        <f t="shared" si="460"/>
        <v>-4.1483084489575353</v>
      </c>
      <c r="AB55" s="70">
        <f t="shared" si="460"/>
        <v>-4.2162891086015923</v>
      </c>
      <c r="AC55" s="70">
        <f t="shared" si="460"/>
        <v>-4.2809955161786206</v>
      </c>
      <c r="AD55" s="70">
        <f t="shared" si="460"/>
        <v>-4.3420807006496673</v>
      </c>
      <c r="AE55" s="70">
        <f t="shared" si="460"/>
        <v>-4.3991799727140766</v>
      </c>
      <c r="AF55" s="70">
        <f t="shared" si="460"/>
        <v>-4.4519101827697316</v>
      </c>
      <c r="AG55" s="70">
        <f t="shared" si="460"/>
        <v>-4.4998689197242072</v>
      </c>
      <c r="AH55" s="70">
        <f t="shared" si="460"/>
        <v>-4.5426336426849598</v>
      </c>
      <c r="AI55" s="70">
        <f t="shared" si="460"/>
        <v>-4.5797607368183382</v>
      </c>
      <c r="AJ55" s="70">
        <f t="shared" si="460"/>
        <v>-4.6107844838887164</v>
      </c>
      <c r="AK55" s="70">
        <f t="shared" si="460"/>
        <v>-4.6352159371673345</v>
      </c>
      <c r="AL55" s="70">
        <f t="shared" si="460"/>
        <v>-4.6525416895327734</v>
      </c>
      <c r="AM55" s="70">
        <f t="shared" si="460"/>
        <v>-4.6622225226674132</v>
      </c>
      <c r="AN55" s="70">
        <f t="shared" si="460"/>
        <v>-4.6636919242828512</v>
      </c>
      <c r="AO55" s="70">
        <f t="shared" si="460"/>
        <v>-4.6563544592776722</v>
      </c>
      <c r="AP55" s="70">
        <f t="shared" si="460"/>
        <v>-4.6395839796383367</v>
      </c>
      <c r="AQ55" s="70">
        <f t="shared" si="460"/>
        <v>-4.6127216567324254</v>
      </c>
      <c r="AR55" s="70">
        <f t="shared" si="460"/>
        <v>-4.575073818407688</v>
      </c>
      <c r="AS55" s="70">
        <f t="shared" si="460"/>
        <v>-4.5259095719930187</v>
      </c>
      <c r="AT55" s="70">
        <f t="shared" si="460"/>
        <v>-4.464458192892419</v>
      </c>
      <c r="AU55" s="70">
        <f t="shared" si="460"/>
        <v>-4.3899062569611118</v>
      </c>
      <c r="AV55" s="70">
        <f t="shared" si="460"/>
        <v>-4.3013944932470345</v>
      </c>
      <c r="AW55" s="70">
        <f t="shared" si="460"/>
        <v>-4.1980143319611471</v>
      </c>
      <c r="AX55" s="70">
        <f t="shared" si="460"/>
        <v>-4.0788041206960806</v>
      </c>
      <c r="AY55" s="70">
        <f t="shared" si="460"/>
        <v>-3.9427449799345275</v>
      </c>
      <c r="AZ55" s="70">
        <f t="shared" si="460"/>
        <v>-3.7887562667645511</v>
      </c>
      <c r="BA55" s="70">
        <f t="shared" si="460"/>
        <v>-3.6156906134351594</v>
      </c>
      <c r="BB55" s="70">
        <f t="shared" si="460"/>
        <v>-3.4223285049307037</v>
      </c>
      <c r="BC55" s="70">
        <f t="shared" si="460"/>
        <v>-3.207372357099139</v>
      </c>
      <c r="BD55" s="70">
        <f t="shared" si="460"/>
        <v>-2.9694400540244956</v>
      </c>
      <c r="BE55" s="70">
        <f t="shared" si="460"/>
        <v>-2.707057900268218</v>
      </c>
      <c r="BF55" s="70">
        <f t="shared" si="460"/>
        <v>-2.41865294030125</v>
      </c>
      <c r="BG55" s="70">
        <f t="shared" si="460"/>
        <v>-2.102544593887643</v>
      </c>
      <c r="BH55" s="70">
        <f t="shared" si="460"/>
        <v>-1.7569355523408277</v>
      </c>
      <c r="BI55" s="70">
        <f t="shared" si="460"/>
        <v>-1.3799018764329318</v>
      </c>
      <c r="BJ55" s="70">
        <f t="shared" si="460"/>
        <v>-0.96938223226944586</v>
      </c>
      <c r="BK55" s="70">
        <f t="shared" si="460"/>
        <v>-0.52316619662340713</v>
      </c>
      <c r="BL55" s="70">
        <f t="shared" si="460"/>
        <v>-3.8881558021742535E-2</v>
      </c>
      <c r="BM55" s="70">
        <f t="shared" si="460"/>
        <v>0.48576053992223223</v>
      </c>
      <c r="BN55" s="70">
        <f t="shared" si="460"/>
        <v>1.052993136711315</v>
      </c>
      <c r="BO55" s="70">
        <f t="shared" si="460"/>
        <v>1.6651426137259762</v>
      </c>
      <c r="BP55" s="70">
        <f t="shared" si="460"/>
        <v>2.3246311121687029</v>
      </c>
      <c r="BQ55" s="70">
        <f t="shared" si="460"/>
        <v>3.0339789154453243</v>
      </c>
      <c r="BR55" s="70">
        <f t="shared" si="460"/>
        <v>3.7958067885914986</v>
      </c>
      <c r="BS55" s="70">
        <f t="shared" si="460"/>
        <v>4.6128382672059445</v>
      </c>
      <c r="BT55" s="70">
        <f t="shared" si="460"/>
        <v>5.4879018882318604</v>
      </c>
      <c r="BU55" s="70">
        <f t="shared" si="460"/>
        <v>6.423933354834098</v>
      </c>
      <c r="BV55" s="70">
        <f t="shared" si="460"/>
        <v>7.4239776275524818</v>
      </c>
      <c r="BW55" s="70">
        <f t="shared" si="460"/>
        <v>8.4911909338734546</v>
      </c>
      <c r="BX55" s="70">
        <f t="shared" si="460"/>
        <v>9.6288426883514973</v>
      </c>
      <c r="BY55" s="70">
        <f t="shared" si="460"/>
        <v>10.840317315429687</v>
      </c>
      <c r="BZ55" s="70">
        <f t="shared" si="460"/>
        <v>12.129115967156338</v>
      </c>
      <c r="CA55" s="70">
        <f t="shared" si="460"/>
        <v>13.498858128070736</v>
      </c>
      <c r="CB55" s="70">
        <f t="shared" si="460"/>
        <v>14.953283099635669</v>
      </c>
      <c r="CC55" s="70">
        <f t="shared" si="460"/>
        <v>16.49625135672801</v>
      </c>
      <c r="CD55" s="70">
        <f t="shared" si="460"/>
        <v>18.131745768862004</v>
      </c>
      <c r="CE55" s="70">
        <f t="shared" si="460"/>
        <v>19.863872679007571</v>
      </c>
      <c r="CF55" s="70">
        <f t="shared" si="460"/>
        <v>21.696862833085504</v>
      </c>
      <c r="CG55" s="70">
        <f t="shared" si="460"/>
        <v>23.635072153463554</v>
      </c>
      <c r="CH55" s="70">
        <f t="shared" si="460"/>
        <v>25.682982350048462</v>
      </c>
      <c r="CI55" s="70">
        <f t="shared" si="460"/>
        <v>27.845201362861772</v>
      </c>
      <c r="CJ55" s="70">
        <f t="shared" ref="CJ55:EU55" si="461">CJ40-CJ52</f>
        <v>30.126463630306858</v>
      </c>
      <c r="CK55" s="70">
        <f t="shared" si="461"/>
        <v>32.531630177675325</v>
      </c>
      <c r="CL55" s="70">
        <f t="shared" si="461"/>
        <v>35.065688520801345</v>
      </c>
      <c r="CM55" s="70">
        <f t="shared" si="461"/>
        <v>37.733752380158009</v>
      </c>
      <c r="CN55" s="70">
        <f t="shared" si="461"/>
        <v>40.541061201087572</v>
      </c>
      <c r="CO55" s="70">
        <f t="shared" si="461"/>
        <v>43.492979476277725</v>
      </c>
      <c r="CP55" s="70">
        <f t="shared" si="461"/>
        <v>46.594995867029354</v>
      </c>
      <c r="CQ55" s="70">
        <f t="shared" si="461"/>
        <v>49.852722120309181</v>
      </c>
      <c r="CR55" s="70">
        <f t="shared" si="461"/>
        <v>53.271891779042008</v>
      </c>
      <c r="CS55" s="70">
        <f t="shared" si="461"/>
        <v>56.858358683567104</v>
      </c>
      <c r="CT55" s="70">
        <f t="shared" si="461"/>
        <v>60.618095262666856</v>
      </c>
      <c r="CU55" s="70">
        <f t="shared" si="461"/>
        <v>64.55719061306084</v>
      </c>
      <c r="CV55" s="70">
        <f t="shared" si="461"/>
        <v>68.681848366754565</v>
      </c>
      <c r="CW55" s="70">
        <f t="shared" si="461"/>
        <v>72.998384346129285</v>
      </c>
      <c r="CX55" s="70">
        <f t="shared" si="461"/>
        <v>77.513224007160346</v>
      </c>
      <c r="CY55" s="70">
        <f t="shared" si="461"/>
        <v>82.23289967165141</v>
      </c>
      <c r="CZ55" s="70">
        <f t="shared" si="461"/>
        <v>87.16404754987326</v>
      </c>
      <c r="DA55" s="70">
        <f t="shared" si="461"/>
        <v>92.313404555491616</v>
      </c>
      <c r="DB55" s="70">
        <f t="shared" si="461"/>
        <v>97.687804915164207</v>
      </c>
      <c r="DC55" s="70">
        <f t="shared" si="461"/>
        <v>103.29417657566921</v>
      </c>
      <c r="DD55" s="70">
        <f t="shared" si="461"/>
        <v>109.1395374119144</v>
      </c>
      <c r="DE55" s="70">
        <f t="shared" si="461"/>
        <v>115.230991239638</v>
      </c>
      <c r="DF55" s="70">
        <f t="shared" si="461"/>
        <v>121.57572363708073</v>
      </c>
      <c r="DG55" s="70">
        <f t="shared" si="461"/>
        <v>128.180997580351</v>
      </c>
      <c r="DH55" s="70">
        <f t="shared" si="461"/>
        <v>135.05414889764467</v>
      </c>
      <c r="DI55" s="70">
        <f t="shared" si="461"/>
        <v>142.20258154789758</v>
      </c>
      <c r="DJ55" s="70">
        <f t="shared" si="461"/>
        <v>149.63376272985951</v>
      </c>
      <c r="DK55" s="70">
        <f t="shared" si="461"/>
        <v>157.35521782796226</v>
      </c>
      <c r="DL55" s="70">
        <f t="shared" si="461"/>
        <v>165.37452520172823</v>
      </c>
      <c r="DM55" s="70">
        <f t="shared" si="461"/>
        <v>173.69931082581809</v>
      </c>
      <c r="DN55" s="70">
        <f t="shared" si="461"/>
        <v>182.33724278814825</v>
      </c>
      <c r="DO55" s="70">
        <f t="shared" si="461"/>
        <v>191.29602565382231</v>
      </c>
      <c r="DP55" s="70">
        <f t="shared" si="461"/>
        <v>200.58339470291185</v>
      </c>
      <c r="DQ55" s="70">
        <f t="shared" si="461"/>
        <v>210.20711005039161</v>
      </c>
      <c r="DR55" s="70">
        <f t="shared" si="461"/>
        <v>220.17495065678364</v>
      </c>
      <c r="DS55" s="70">
        <f t="shared" si="461"/>
        <v>230.49470823828796</v>
      </c>
      <c r="DT55" s="70">
        <f t="shared" si="461"/>
        <v>241.17418108538158</v>
      </c>
      <c r="DU55" s="70">
        <f t="shared" si="461"/>
        <v>252.22116779904655</v>
      </c>
      <c r="DV55" s="70">
        <f t="shared" si="461"/>
        <v>263.64346095394228</v>
      </c>
      <c r="DW55" s="70">
        <f t="shared" si="461"/>
        <v>275.44884069797024</v>
      </c>
      <c r="DX55" s="70">
        <f t="shared" si="461"/>
        <v>287.64506829778924</v>
      </c>
      <c r="DY55" s="70">
        <f t="shared" si="461"/>
        <v>300.23987963992215</v>
      </c>
      <c r="DZ55" s="70">
        <f t="shared" si="461"/>
        <v>313.24097869715649</v>
      </c>
      <c r="EA55" s="70">
        <f t="shared" si="461"/>
        <v>326.65603096998439</v>
      </c>
      <c r="EB55" s="70">
        <f t="shared" si="461"/>
        <v>340.4926569128346</v>
      </c>
      <c r="EC55" s="70">
        <f t="shared" si="461"/>
        <v>354.75842535485174</v>
      </c>
      <c r="ED55" s="70">
        <f t="shared" si="461"/>
        <v>369.46084692493838</v>
      </c>
      <c r="EE55" s="70">
        <f t="shared" si="461"/>
        <v>384.60736749073573</v>
      </c>
      <c r="EF55" s="70">
        <f t="shared" si="461"/>
        <v>400.20536162113262</v>
      </c>
      <c r="EG55" s="70">
        <f t="shared" si="461"/>
        <v>416.26212608181351</v>
      </c>
      <c r="EH55" s="70">
        <f t="shared" si="461"/>
        <v>432.78487337323139</v>
      </c>
      <c r="EI55" s="70">
        <f t="shared" si="461"/>
        <v>449.78072532026482</v>
      </c>
      <c r="EJ55" s="70">
        <f t="shared" si="461"/>
        <v>467.25670672266392</v>
      </c>
      <c r="EK55" s="70">
        <f t="shared" si="461"/>
        <v>485.21973907522511</v>
      </c>
      <c r="EL55" s="70">
        <f t="shared" si="461"/>
        <v>503.67663436643886</v>
      </c>
      <c r="EM55" s="70">
        <f t="shared" si="461"/>
        <v>522.63408896416081</v>
      </c>
      <c r="EN55" s="70">
        <f t="shared" si="461"/>
        <v>542.09867759663348</v>
      </c>
      <c r="EO55" s="70">
        <f t="shared" si="461"/>
        <v>562.07684743695017</v>
      </c>
      <c r="EP55" s="70">
        <f t="shared" si="461"/>
        <v>582.5749122988118</v>
      </c>
      <c r="EQ55" s="70">
        <f t="shared" si="461"/>
        <v>603.59904695115802</v>
      </c>
      <c r="ER55" s="70">
        <f t="shared" si="461"/>
        <v>625.15528155899256</v>
      </c>
      <c r="ES55" s="70">
        <f t="shared" si="461"/>
        <v>647.24949625742806</v>
      </c>
      <c r="ET55" s="70">
        <f t="shared" si="461"/>
        <v>669.8874158656929</v>
      </c>
      <c r="EU55" s="70">
        <f t="shared" si="461"/>
        <v>693.07460474753179</v>
      </c>
      <c r="EV55" s="70">
        <f t="shared" ref="EV55:FK55" si="462">EV40-EV52</f>
        <v>716.81646182412214</v>
      </c>
      <c r="EW55" s="70">
        <f t="shared" si="462"/>
        <v>741.11821574531814</v>
      </c>
      <c r="EX55" s="70">
        <f t="shared" si="462"/>
        <v>765.98492022469497</v>
      </c>
      <c r="EY55" s="70">
        <f t="shared" si="462"/>
        <v>791.42144954354967</v>
      </c>
      <c r="EZ55" s="70">
        <f t="shared" si="462"/>
        <v>817.43249422867279</v>
      </c>
      <c r="FA55" s="70">
        <f t="shared" si="462"/>
        <v>844.02255690836523</v>
      </c>
      <c r="FB55" s="70">
        <f t="shared" si="462"/>
        <v>871.19594835084195</v>
      </c>
      <c r="FC55" s="70">
        <f t="shared" si="462"/>
        <v>898.95678368880715</v>
      </c>
      <c r="FD55" s="70">
        <f t="shared" si="462"/>
        <v>927.30897883365901</v>
      </c>
      <c r="FE55" s="70">
        <f t="shared" si="462"/>
        <v>956.25624708241958</v>
      </c>
      <c r="FF55" s="70">
        <f t="shared" si="462"/>
        <v>985.80209592015274</v>
      </c>
      <c r="FG55" s="70">
        <f t="shared" si="462"/>
        <v>1015.9498240202885</v>
      </c>
      <c r="FH55" s="70">
        <f t="shared" si="462"/>
        <v>1046.7025184449271</v>
      </c>
      <c r="FI55" s="70">
        <f t="shared" si="462"/>
        <v>1078.0630520468644</v>
      </c>
      <c r="FJ55" s="70">
        <f t="shared" si="462"/>
        <v>1110.0340810747384</v>
      </c>
      <c r="FK55" s="70">
        <f t="shared" si="462"/>
        <v>1148.4656107071519</v>
      </c>
    </row>
    <row r="56" spans="1:167">
      <c r="F56" s="11"/>
      <c r="G56" s="11"/>
      <c r="H56" s="11"/>
      <c r="I56" s="11"/>
      <c r="J56" s="2" t="s">
        <v>52</v>
      </c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69">
        <f>SUM(K55:V55)</f>
        <v>-29.922267608451968</v>
      </c>
      <c r="W56" s="69">
        <f t="shared" ref="W56:CH56" si="463">SUM(L55:W55)</f>
        <v>-32.152363864399206</v>
      </c>
      <c r="X56" s="69">
        <f t="shared" si="463"/>
        <v>-34.335189222108731</v>
      </c>
      <c r="Y56" s="69">
        <f t="shared" si="463"/>
        <v>-36.45999369679808</v>
      </c>
      <c r="Z56" s="69">
        <f t="shared" si="463"/>
        <v>-38.51518494286983</v>
      </c>
      <c r="AA56" s="69">
        <f t="shared" si="463"/>
        <v>-40.488279269377152</v>
      </c>
      <c r="AB56" s="69">
        <f t="shared" si="463"/>
        <v>-42.36585021717152</v>
      </c>
      <c r="AC56" s="69">
        <f t="shared" si="463"/>
        <v>-44.133474564093483</v>
      </c>
      <c r="AD56" s="69">
        <f t="shared" si="463"/>
        <v>-45.775675611628273</v>
      </c>
      <c r="AE56" s="69">
        <f t="shared" si="463"/>
        <v>-47.275863592063189</v>
      </c>
      <c r="AF56" s="69">
        <f t="shared" si="463"/>
        <v>-48.616273019241241</v>
      </c>
      <c r="AG56" s="69">
        <f t="shared" si="463"/>
        <v>-49.77789678838554</v>
      </c>
      <c r="AH56" s="69">
        <f t="shared" si="463"/>
        <v>-50.74041681104449</v>
      </c>
      <c r="AI56" s="69">
        <f t="shared" si="463"/>
        <v>-51.470177547862825</v>
      </c>
      <c r="AJ56" s="69">
        <f t="shared" si="463"/>
        <v>-52.153022955188867</v>
      </c>
      <c r="AK56" s="69">
        <f t="shared" si="463"/>
        <v>-52.784411130340416</v>
      </c>
      <c r="AL56" s="69">
        <f t="shared" si="463"/>
        <v>-53.35956933968756</v>
      </c>
      <c r="AM56" s="69">
        <f t="shared" si="463"/>
        <v>-53.873483413397437</v>
      </c>
      <c r="AN56" s="69">
        <f t="shared" si="463"/>
        <v>-54.320886229078688</v>
      </c>
      <c r="AO56" s="69">
        <f t="shared" si="463"/>
        <v>-54.69624517217774</v>
      </c>
      <c r="AP56" s="69">
        <f t="shared" si="463"/>
        <v>-54.993748451166411</v>
      </c>
      <c r="AQ56" s="69">
        <f t="shared" si="463"/>
        <v>-55.207290135184756</v>
      </c>
      <c r="AR56" s="69">
        <f t="shared" si="463"/>
        <v>-55.330453770822714</v>
      </c>
      <c r="AS56" s="69">
        <f t="shared" si="463"/>
        <v>-55.356494423091533</v>
      </c>
      <c r="AT56" s="69">
        <f t="shared" si="463"/>
        <v>-55.278318973298994</v>
      </c>
      <c r="AU56" s="69">
        <f t="shared" si="463"/>
        <v>-55.088464493441762</v>
      </c>
      <c r="AV56" s="69">
        <f t="shared" si="463"/>
        <v>-54.779074502800071</v>
      </c>
      <c r="AW56" s="69">
        <f t="shared" si="463"/>
        <v>-54.341872897593888</v>
      </c>
      <c r="AX56" s="69">
        <f t="shared" si="463"/>
        <v>-53.768135328757197</v>
      </c>
      <c r="AY56" s="69">
        <f t="shared" si="463"/>
        <v>-53.048657786024307</v>
      </c>
      <c r="AZ56" s="69">
        <f t="shared" si="463"/>
        <v>-52.173722128506014</v>
      </c>
      <c r="BA56" s="69">
        <f t="shared" si="463"/>
        <v>-51.133058282663512</v>
      </c>
      <c r="BB56" s="69">
        <f t="shared" si="463"/>
        <v>-49.91580280795587</v>
      </c>
      <c r="BC56" s="69">
        <f t="shared" si="463"/>
        <v>-48.510453508322577</v>
      </c>
      <c r="BD56" s="69">
        <f t="shared" si="463"/>
        <v>-46.904819743939385</v>
      </c>
      <c r="BE56" s="69">
        <f t="shared" si="463"/>
        <v>-45.085968072214591</v>
      </c>
      <c r="BF56" s="69">
        <f t="shared" si="463"/>
        <v>-43.040162819623418</v>
      </c>
      <c r="BG56" s="69">
        <f t="shared" si="463"/>
        <v>-40.75280115654995</v>
      </c>
      <c r="BH56" s="69">
        <f t="shared" si="463"/>
        <v>-38.208342215643746</v>
      </c>
      <c r="BI56" s="69">
        <f t="shared" si="463"/>
        <v>-35.390229760115531</v>
      </c>
      <c r="BJ56" s="69">
        <f t="shared" si="463"/>
        <v>-32.280807871688893</v>
      </c>
      <c r="BK56" s="69">
        <f t="shared" si="463"/>
        <v>-28.861229088377772</v>
      </c>
      <c r="BL56" s="69">
        <f t="shared" si="463"/>
        <v>-25.111354379634964</v>
      </c>
      <c r="BM56" s="69">
        <f t="shared" si="463"/>
        <v>-21.009903226277572</v>
      </c>
      <c r="BN56" s="69">
        <f t="shared" si="463"/>
        <v>-16.534581584635553</v>
      </c>
      <c r="BO56" s="69">
        <f t="shared" si="463"/>
        <v>-11.662066613810438</v>
      </c>
      <c r="BP56" s="69">
        <f t="shared" si="463"/>
        <v>-6.3679954476172398</v>
      </c>
      <c r="BQ56" s="69">
        <f t="shared" si="463"/>
        <v>-0.62695863190369749</v>
      </c>
      <c r="BR56" s="69">
        <f t="shared" si="463"/>
        <v>5.5875010969890511</v>
      </c>
      <c r="BS56" s="69">
        <f t="shared" si="463"/>
        <v>12.302883958082639</v>
      </c>
      <c r="BT56" s="69">
        <f t="shared" si="463"/>
        <v>19.547721398655327</v>
      </c>
      <c r="BU56" s="69">
        <f t="shared" si="463"/>
        <v>27.351556629922356</v>
      </c>
      <c r="BV56" s="69">
        <f t="shared" si="463"/>
        <v>35.744916489744284</v>
      </c>
      <c r="BW56" s="69">
        <f t="shared" si="463"/>
        <v>44.759273620241146</v>
      </c>
      <c r="BX56" s="69">
        <f t="shared" si="463"/>
        <v>54.426997866614386</v>
      </c>
      <c r="BY56" s="69">
        <f t="shared" si="463"/>
        <v>64.781554642121847</v>
      </c>
      <c r="BZ56" s="69">
        <f t="shared" si="463"/>
        <v>75.857677472566863</v>
      </c>
      <c r="CA56" s="69">
        <f t="shared" si="463"/>
        <v>87.691392986911623</v>
      </c>
      <c r="CB56" s="69">
        <f t="shared" si="463"/>
        <v>100.32004497437859</v>
      </c>
      <c r="CC56" s="69">
        <f t="shared" si="463"/>
        <v>113.78231741566127</v>
      </c>
      <c r="CD56" s="69">
        <f t="shared" si="463"/>
        <v>128.11825639593178</v>
      </c>
      <c r="CE56" s="69">
        <f t="shared" si="463"/>
        <v>143.36929080773342</v>
      </c>
      <c r="CF56" s="69">
        <f t="shared" si="463"/>
        <v>159.57825175258705</v>
      </c>
      <c r="CG56" s="69">
        <f t="shared" si="463"/>
        <v>176.78939055121651</v>
      </c>
      <c r="CH56" s="69">
        <f t="shared" si="463"/>
        <v>195.04839527371252</v>
      </c>
      <c r="CI56" s="69">
        <f t="shared" ref="CI56:ET56" si="464">SUM(BX55:CI55)</f>
        <v>214.40240570270078</v>
      </c>
      <c r="CJ56" s="69">
        <f t="shared" si="464"/>
        <v>234.90002664465615</v>
      </c>
      <c r="CK56" s="69">
        <f t="shared" si="464"/>
        <v>256.59133950690182</v>
      </c>
      <c r="CL56" s="69">
        <f t="shared" si="464"/>
        <v>279.52791206054684</v>
      </c>
      <c r="CM56" s="69">
        <f t="shared" si="464"/>
        <v>303.7628063126341</v>
      </c>
      <c r="CN56" s="69">
        <f t="shared" si="464"/>
        <v>329.35058441408603</v>
      </c>
      <c r="CO56" s="69">
        <f t="shared" si="464"/>
        <v>356.34731253363577</v>
      </c>
      <c r="CP56" s="69">
        <f t="shared" si="464"/>
        <v>384.81056263180307</v>
      </c>
      <c r="CQ56" s="69">
        <f t="shared" si="464"/>
        <v>414.79941207310475</v>
      </c>
      <c r="CR56" s="69">
        <f t="shared" si="464"/>
        <v>446.37444101906118</v>
      </c>
      <c r="CS56" s="69">
        <f t="shared" si="464"/>
        <v>479.5977275491648</v>
      </c>
      <c r="CT56" s="69">
        <f t="shared" si="464"/>
        <v>514.53284046178305</v>
      </c>
      <c r="CU56" s="69">
        <f t="shared" si="464"/>
        <v>551.24482971198211</v>
      </c>
      <c r="CV56" s="69">
        <f t="shared" si="464"/>
        <v>589.80021444842987</v>
      </c>
      <c r="CW56" s="69">
        <f t="shared" si="464"/>
        <v>630.26696861688379</v>
      </c>
      <c r="CX56" s="69">
        <f t="shared" si="464"/>
        <v>672.7145041032428</v>
      </c>
      <c r="CY56" s="69">
        <f t="shared" si="464"/>
        <v>717.21365139473619</v>
      </c>
      <c r="CZ56" s="69">
        <f t="shared" si="464"/>
        <v>763.83663774352181</v>
      </c>
      <c r="DA56" s="69">
        <f t="shared" si="464"/>
        <v>812.65706282273572</v>
      </c>
      <c r="DB56" s="69">
        <f t="shared" si="464"/>
        <v>863.74987187087049</v>
      </c>
      <c r="DC56" s="69">
        <f t="shared" si="464"/>
        <v>917.19132632623052</v>
      </c>
      <c r="DD56" s="69">
        <f t="shared" si="464"/>
        <v>973.05897195910302</v>
      </c>
      <c r="DE56" s="69">
        <f t="shared" si="464"/>
        <v>1031.4316045151741</v>
      </c>
      <c r="DF56" s="69">
        <f t="shared" si="464"/>
        <v>1092.3892328895877</v>
      </c>
      <c r="DG56" s="69">
        <f t="shared" si="464"/>
        <v>1156.0130398568779</v>
      </c>
      <c r="DH56" s="69">
        <f t="shared" si="464"/>
        <v>1222.3853403877679</v>
      </c>
      <c r="DI56" s="69">
        <f t="shared" si="464"/>
        <v>1291.5895375895363</v>
      </c>
      <c r="DJ56" s="69">
        <f t="shared" si="464"/>
        <v>1363.7100763122355</v>
      </c>
      <c r="DK56" s="69">
        <f t="shared" si="464"/>
        <v>1438.8323944685462</v>
      </c>
      <c r="DL56" s="69">
        <f t="shared" si="464"/>
        <v>1517.0428721204012</v>
      </c>
      <c r="DM56" s="69">
        <f t="shared" si="464"/>
        <v>1598.4287783907275</v>
      </c>
      <c r="DN56" s="69">
        <f t="shared" si="464"/>
        <v>1683.078216263712</v>
      </c>
      <c r="DO56" s="69">
        <f t="shared" si="464"/>
        <v>1771.0800653418646</v>
      </c>
      <c r="DP56" s="69">
        <f t="shared" si="464"/>
        <v>1862.5239226328622</v>
      </c>
      <c r="DQ56" s="69">
        <f t="shared" si="464"/>
        <v>1957.5000414436161</v>
      </c>
      <c r="DR56" s="69">
        <f t="shared" si="464"/>
        <v>2056.0992684633188</v>
      </c>
      <c r="DS56" s="69">
        <f t="shared" si="464"/>
        <v>2158.4129791212558</v>
      </c>
      <c r="DT56" s="69">
        <f t="shared" si="464"/>
        <v>2264.5330113089931</v>
      </c>
      <c r="DU56" s="69">
        <f t="shared" si="464"/>
        <v>2374.551597560142</v>
      </c>
      <c r="DV56" s="69">
        <f t="shared" si="464"/>
        <v>2488.561295784225</v>
      </c>
      <c r="DW56" s="69">
        <f t="shared" si="464"/>
        <v>2606.6549186542329</v>
      </c>
      <c r="DX56" s="69">
        <f t="shared" si="464"/>
        <v>2728.9254617502938</v>
      </c>
      <c r="DY56" s="69">
        <f t="shared" si="464"/>
        <v>2855.4660305643979</v>
      </c>
      <c r="DZ56" s="69">
        <f t="shared" si="464"/>
        <v>2986.3697664734059</v>
      </c>
      <c r="EA56" s="69">
        <f t="shared" si="464"/>
        <v>3121.7297717895681</v>
      </c>
      <c r="EB56" s="69">
        <f t="shared" si="464"/>
        <v>3261.6390339994909</v>
      </c>
      <c r="EC56" s="69">
        <f t="shared" si="464"/>
        <v>3406.1903493039508</v>
      </c>
      <c r="ED56" s="69">
        <f t="shared" si="464"/>
        <v>3555.4762455721057</v>
      </c>
      <c r="EE56" s="69">
        <f t="shared" si="464"/>
        <v>3709.5889048245535</v>
      </c>
      <c r="EF56" s="69">
        <f t="shared" si="464"/>
        <v>3868.6200853603041</v>
      </c>
      <c r="EG56" s="69">
        <f t="shared" si="464"/>
        <v>4032.6610436430715</v>
      </c>
      <c r="EH56" s="69">
        <f t="shared" si="464"/>
        <v>4201.8024560623599</v>
      </c>
      <c r="EI56" s="69">
        <f t="shared" si="464"/>
        <v>4376.1343406846545</v>
      </c>
      <c r="EJ56" s="69">
        <f t="shared" si="464"/>
        <v>4555.7459791095298</v>
      </c>
      <c r="EK56" s="69">
        <f t="shared" si="464"/>
        <v>4740.7258385448331</v>
      </c>
      <c r="EL56" s="69">
        <f t="shared" si="464"/>
        <v>4931.161494214115</v>
      </c>
      <c r="EM56" s="69">
        <f t="shared" si="464"/>
        <v>5127.1395522082912</v>
      </c>
      <c r="EN56" s="69">
        <f t="shared" si="464"/>
        <v>5328.7455728920904</v>
      </c>
      <c r="EO56" s="69">
        <f t="shared" si="464"/>
        <v>5536.0639949741908</v>
      </c>
      <c r="EP56" s="69">
        <f t="shared" si="464"/>
        <v>5749.1780603480629</v>
      </c>
      <c r="EQ56" s="69">
        <f t="shared" si="464"/>
        <v>5968.1697398084862</v>
      </c>
      <c r="ER56" s="69">
        <f t="shared" si="464"/>
        <v>6193.119659746344</v>
      </c>
      <c r="ES56" s="69">
        <f t="shared" si="464"/>
        <v>6424.10702992196</v>
      </c>
      <c r="ET56" s="69">
        <f t="shared" si="464"/>
        <v>6661.209572414421</v>
      </c>
      <c r="EU56" s="69">
        <f t="shared" ref="EU56:FK56" si="465">SUM(EJ55:EU55)</f>
        <v>6904.5034518416887</v>
      </c>
      <c r="EV56" s="69">
        <f t="shared" si="465"/>
        <v>7154.0632069431467</v>
      </c>
      <c r="EW56" s="69">
        <f t="shared" si="465"/>
        <v>7409.9616836132391</v>
      </c>
      <c r="EX56" s="69">
        <f t="shared" si="465"/>
        <v>7672.2699694714956</v>
      </c>
      <c r="EY56" s="69">
        <f t="shared" si="465"/>
        <v>7941.057330050884</v>
      </c>
      <c r="EZ56" s="69">
        <f t="shared" si="465"/>
        <v>8216.391146682925</v>
      </c>
      <c r="FA56" s="69">
        <f t="shared" si="465"/>
        <v>8498.3368561543375</v>
      </c>
      <c r="FB56" s="69">
        <f t="shared" si="465"/>
        <v>8786.9578922063683</v>
      </c>
      <c r="FC56" s="69">
        <f t="shared" si="465"/>
        <v>9082.3156289440176</v>
      </c>
      <c r="FD56" s="69">
        <f t="shared" si="465"/>
        <v>9384.4693262186829</v>
      </c>
      <c r="FE56" s="69">
        <f t="shared" si="465"/>
        <v>9693.4760770436751</v>
      </c>
      <c r="FF56" s="69">
        <f t="shared" si="465"/>
        <v>10009.390757098136</v>
      </c>
      <c r="FG56" s="69">
        <f t="shared" si="465"/>
        <v>10332.265976370893</v>
      </c>
      <c r="FH56" s="69">
        <f t="shared" si="465"/>
        <v>10662.152032991697</v>
      </c>
      <c r="FI56" s="69">
        <f t="shared" si="465"/>
        <v>10999.096869293242</v>
      </c>
      <c r="FJ56" s="69">
        <f t="shared" si="465"/>
        <v>11343.146030143287</v>
      </c>
      <c r="FK56" s="69">
        <f t="shared" si="465"/>
        <v>11700.190191306889</v>
      </c>
    </row>
    <row r="57" spans="1:167">
      <c r="F57" s="11"/>
      <c r="G57" s="11"/>
      <c r="H57" s="11"/>
      <c r="I57" s="11"/>
    </row>
    <row r="58" spans="1:167">
      <c r="F58" s="11"/>
      <c r="G58" s="11"/>
      <c r="H58" s="11"/>
      <c r="I58" s="11"/>
    </row>
    <row r="59" spans="1:167">
      <c r="A59" t="s">
        <v>8</v>
      </c>
      <c r="B59" s="3">
        <v>278</v>
      </c>
      <c r="C59" s="5"/>
      <c r="D59" s="5">
        <v>584</v>
      </c>
      <c r="E59" s="5"/>
      <c r="F59" s="12">
        <f t="shared" ref="F59" si="466">D59/B59*D59</f>
        <v>1226.8201438848919</v>
      </c>
      <c r="G59" s="12"/>
      <c r="H59" s="12"/>
      <c r="I59" s="12"/>
      <c r="J59" s="5" t="s">
        <v>44</v>
      </c>
      <c r="K59" s="5"/>
      <c r="L59" s="5"/>
      <c r="M59" s="5"/>
      <c r="N59" s="5"/>
      <c r="O59" s="5"/>
      <c r="P59" s="5"/>
      <c r="Q59" s="5"/>
      <c r="R59" s="5"/>
    </row>
    <row r="60" spans="1:167">
      <c r="B60">
        <f>B59/B24</f>
        <v>2.4865831842576028E-3</v>
      </c>
      <c r="C60" s="5"/>
      <c r="D60">
        <f>D59/D24</f>
        <v>2.7638428774254616E-3</v>
      </c>
      <c r="E60" s="5"/>
      <c r="F60" s="12"/>
      <c r="G60" s="12"/>
      <c r="H60" s="12"/>
      <c r="I60" s="12"/>
      <c r="J60" t="s">
        <v>46</v>
      </c>
      <c r="K60" s="5"/>
      <c r="L60" s="5"/>
      <c r="M60" s="5"/>
      <c r="N60" s="5"/>
      <c r="O60" s="5"/>
      <c r="P60" s="5"/>
      <c r="Q60" s="5"/>
      <c r="R60" s="5"/>
    </row>
    <row r="61" spans="1:167">
      <c r="F61" s="11"/>
      <c r="G61" s="11"/>
      <c r="H61" s="11"/>
      <c r="I61" s="11"/>
      <c r="J61" s="5" t="s">
        <v>43</v>
      </c>
    </row>
    <row r="62" spans="1:167">
      <c r="B62" s="2" t="s">
        <v>5</v>
      </c>
      <c r="C62" s="2" t="s">
        <v>3</v>
      </c>
      <c r="D62" s="2" t="s">
        <v>6</v>
      </c>
      <c r="E62" s="2" t="s">
        <v>0</v>
      </c>
      <c r="F62" s="11"/>
      <c r="G62" s="11"/>
      <c r="H62" s="11"/>
      <c r="I62" s="11"/>
    </row>
    <row r="63" spans="1:167">
      <c r="A63" t="s">
        <v>22</v>
      </c>
      <c r="D63" s="26">
        <f>D40/B40*B66</f>
        <v>32.214125840310658</v>
      </c>
      <c r="F63" s="26">
        <f>F40/D40*D66</f>
        <v>59.156849270388655</v>
      </c>
      <c r="G63" s="26"/>
      <c r="H63" s="26"/>
      <c r="I63" s="26"/>
      <c r="J63" s="5">
        <f>4000/5000</f>
        <v>0.8</v>
      </c>
      <c r="K63" t="s">
        <v>51</v>
      </c>
    </row>
    <row r="64" spans="1:167">
      <c r="A64" t="s">
        <v>23</v>
      </c>
      <c r="D64" s="11">
        <v>0.9</v>
      </c>
      <c r="F64" s="11">
        <v>0.9</v>
      </c>
      <c r="G64" s="11"/>
      <c r="H64" s="11"/>
      <c r="I64" s="11"/>
      <c r="J64" s="9" t="s">
        <v>49</v>
      </c>
      <c r="K64" s="46">
        <v>2012</v>
      </c>
      <c r="L64" s="46">
        <f>K64+1</f>
        <v>2013</v>
      </c>
      <c r="M64" s="46">
        <f t="shared" ref="M64:X64" si="467">L64+1</f>
        <v>2014</v>
      </c>
      <c r="N64" s="46">
        <f t="shared" si="467"/>
        <v>2015</v>
      </c>
      <c r="O64" s="46">
        <f t="shared" si="467"/>
        <v>2016</v>
      </c>
      <c r="P64" s="46">
        <f t="shared" si="467"/>
        <v>2017</v>
      </c>
      <c r="Q64" s="46">
        <f t="shared" si="467"/>
        <v>2018</v>
      </c>
      <c r="R64" s="46">
        <f t="shared" si="467"/>
        <v>2019</v>
      </c>
      <c r="S64" s="46">
        <f t="shared" si="467"/>
        <v>2020</v>
      </c>
      <c r="T64" s="46">
        <f t="shared" si="467"/>
        <v>2021</v>
      </c>
      <c r="U64" s="46">
        <f t="shared" si="467"/>
        <v>2022</v>
      </c>
      <c r="V64" s="46">
        <f t="shared" si="467"/>
        <v>2023</v>
      </c>
      <c r="W64" s="46">
        <f t="shared" si="467"/>
        <v>2024</v>
      </c>
      <c r="X64" s="46">
        <f t="shared" si="467"/>
        <v>2025</v>
      </c>
    </row>
    <row r="65" spans="1:24">
      <c r="A65" t="s">
        <v>24</v>
      </c>
      <c r="D65" s="26">
        <f>D63*D64</f>
        <v>28.992713256279593</v>
      </c>
      <c r="F65" s="26">
        <f>F66</f>
        <v>53.241164343349787</v>
      </c>
      <c r="G65" s="26"/>
      <c r="H65" s="26"/>
      <c r="I65" s="26"/>
      <c r="J65" s="9" t="s">
        <v>50</v>
      </c>
      <c r="K65" s="63">
        <f>K24</f>
        <v>111800</v>
      </c>
      <c r="L65" s="63">
        <f>W24</f>
        <v>211300</v>
      </c>
      <c r="M65" s="63">
        <f>AI24</f>
        <v>382937.02931971906</v>
      </c>
      <c r="N65" s="63">
        <f>AU24</f>
        <v>674585.61173958599</v>
      </c>
      <c r="O65" s="63">
        <f>BG24</f>
        <v>1171936.6784654579</v>
      </c>
      <c r="P65" s="63">
        <f>BS24</f>
        <v>2030426.8967788387</v>
      </c>
      <c r="Q65" s="63">
        <f>CE24</f>
        <v>3433982.5896835555</v>
      </c>
      <c r="R65" s="63">
        <f>CQ24</f>
        <v>5641650.4849004103</v>
      </c>
      <c r="S65" s="63">
        <f>DC24</f>
        <v>8980376.3009858299</v>
      </c>
      <c r="T65" s="63">
        <f>D24</f>
        <v>211300</v>
      </c>
      <c r="U65" s="63">
        <f>EA24</f>
        <v>20553848.003534138</v>
      </c>
      <c r="V65" s="63">
        <f>EM24</f>
        <v>29527845.316878878</v>
      </c>
      <c r="W65" s="63">
        <f>EY24</f>
        <v>41025653.439816721</v>
      </c>
      <c r="X65" s="63">
        <f>FK24</f>
        <v>55218862.414193362</v>
      </c>
    </row>
    <row r="66" spans="1:24">
      <c r="A66" s="2" t="s">
        <v>1</v>
      </c>
      <c r="B66" s="2">
        <v>16.5</v>
      </c>
      <c r="C66" s="2"/>
      <c r="D66" s="2">
        <v>30.3</v>
      </c>
      <c r="F66" s="27">
        <f>F63*F64</f>
        <v>53.241164343349787</v>
      </c>
      <c r="G66" s="27"/>
      <c r="H66" s="27"/>
      <c r="I66" s="27"/>
      <c r="J66" s="9" t="s">
        <v>1</v>
      </c>
      <c r="K66" s="61">
        <f>B66</f>
        <v>16.5</v>
      </c>
      <c r="L66" s="61">
        <f>W45</f>
        <v>53.03380744064539</v>
      </c>
      <c r="M66" s="61">
        <f>AI45</f>
        <v>100.83023624651028</v>
      </c>
      <c r="N66" s="61">
        <f>AU45</f>
        <v>183.95843828141835</v>
      </c>
      <c r="O66" s="61">
        <f>BG45</f>
        <v>326.86258148477924</v>
      </c>
      <c r="P66" s="61">
        <f>BS45</f>
        <v>574.6819961004187</v>
      </c>
      <c r="Q66" s="61">
        <f>CE45</f>
        <v>991.0810415031068</v>
      </c>
      <c r="R66" s="61">
        <f>CQ45</f>
        <v>1657.6753423095554</v>
      </c>
      <c r="S66" s="61">
        <f>DC45</f>
        <v>2684.8191250923255</v>
      </c>
      <c r="T66" s="61">
        <f t="shared" ref="T66:X66" si="468">DD45</f>
        <v>2790.6992928218515</v>
      </c>
      <c r="U66" s="61">
        <f t="shared" si="468"/>
        <v>2900.0719072105953</v>
      </c>
      <c r="V66" s="61">
        <f t="shared" si="468"/>
        <v>3013.0189880370631</v>
      </c>
      <c r="W66" s="61">
        <f t="shared" si="468"/>
        <v>3129.6230221523638</v>
      </c>
      <c r="X66" s="61">
        <f t="shared" si="468"/>
        <v>3249.9669074353337</v>
      </c>
    </row>
    <row r="67" spans="1:24" ht="16" thickBot="1">
      <c r="D67" s="5">
        <f>D66/B66</f>
        <v>1.8363636363636364</v>
      </c>
      <c r="J67" s="9" t="s">
        <v>54</v>
      </c>
      <c r="K67" s="64"/>
      <c r="L67" s="61">
        <f>W53</f>
        <v>85.186171305044581</v>
      </c>
      <c r="M67" s="61">
        <f>AI53</f>
        <v>152.30041379437313</v>
      </c>
      <c r="N67" s="61">
        <f>AU53</f>
        <v>239.04690277486006</v>
      </c>
      <c r="O67" s="61">
        <f>BG53</f>
        <v>367.61538264132918</v>
      </c>
      <c r="P67" s="61">
        <f>BS53</f>
        <v>562.37911214233611</v>
      </c>
      <c r="Q67" s="61">
        <f>CE53</f>
        <v>847.71175069537333</v>
      </c>
      <c r="R67" s="61">
        <f>CQ53</f>
        <v>1242.8759302364506</v>
      </c>
      <c r="S67" s="61">
        <f t="shared" ref="S67:X67" si="469">DC53</f>
        <v>1767.6277987660949</v>
      </c>
      <c r="T67" s="61">
        <f t="shared" si="469"/>
        <v>1817.6403208627482</v>
      </c>
      <c r="U67" s="61">
        <f t="shared" si="469"/>
        <v>1868.640302695421</v>
      </c>
      <c r="V67" s="61">
        <f t="shared" si="469"/>
        <v>1920.6297551474747</v>
      </c>
      <c r="W67" s="61">
        <f t="shared" si="469"/>
        <v>1973.6099822954857</v>
      </c>
      <c r="X67" s="61">
        <f t="shared" si="469"/>
        <v>2027.5815670475658</v>
      </c>
    </row>
    <row r="68" spans="1:24" ht="16" thickBot="1">
      <c r="J68" s="9" t="s">
        <v>39</v>
      </c>
      <c r="K68" s="64"/>
      <c r="L68" s="65">
        <f>W56</f>
        <v>-32.152363864399206</v>
      </c>
      <c r="M68" s="66">
        <f>AI56</f>
        <v>-51.470177547862825</v>
      </c>
      <c r="N68" s="66">
        <f>AU56</f>
        <v>-55.088464493441762</v>
      </c>
      <c r="O68" s="66">
        <f>BG56</f>
        <v>-40.75280115654995</v>
      </c>
      <c r="P68" s="66">
        <f>BS56</f>
        <v>12.302883958082639</v>
      </c>
      <c r="Q68" s="66">
        <f>CE56</f>
        <v>143.36929080773342</v>
      </c>
      <c r="R68" s="66">
        <f>CQ56</f>
        <v>414.79941207310475</v>
      </c>
      <c r="S68" s="66">
        <f t="shared" ref="S68:X68" si="470">DC56</f>
        <v>917.19132632623052</v>
      </c>
      <c r="T68" s="66">
        <f t="shared" si="470"/>
        <v>973.05897195910302</v>
      </c>
      <c r="U68" s="66">
        <f t="shared" si="470"/>
        <v>1031.4316045151741</v>
      </c>
      <c r="V68" s="66">
        <f t="shared" si="470"/>
        <v>1092.3892328895877</v>
      </c>
      <c r="W68" s="66">
        <f t="shared" si="470"/>
        <v>1156.0130398568779</v>
      </c>
      <c r="X68" s="67">
        <f t="shared" si="470"/>
        <v>1222.3853403877679</v>
      </c>
    </row>
    <row r="69" spans="1:24"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 s="60">
        <f>X68</f>
        <v>1222.3853403877679</v>
      </c>
    </row>
    <row r="70" spans="1:24">
      <c r="A70" s="2" t="s">
        <v>4</v>
      </c>
      <c r="D70">
        <v>55</v>
      </c>
      <c r="J70" s="46" t="s">
        <v>55</v>
      </c>
      <c r="K70" s="62">
        <v>0.08</v>
      </c>
      <c r="L70" s="62">
        <v>0.12</v>
      </c>
      <c r="M70" s="62">
        <v>0.15</v>
      </c>
      <c r="N70" s="62">
        <v>0.18</v>
      </c>
      <c r="X70" s="59"/>
    </row>
    <row r="71" spans="1:24">
      <c r="J71" s="46" t="s">
        <v>56</v>
      </c>
      <c r="K71" s="61">
        <f>NPV(K70,$M$68:$X$68)+$L$68</f>
        <v>3272.6876095359494</v>
      </c>
      <c r="L71" s="61">
        <f>NPV(L70,$M$68:$X$68)+$L$68</f>
        <v>2325.9291220400314</v>
      </c>
      <c r="M71" s="61">
        <f>NPV(M70,$M$68:$X$68)+$L$68</f>
        <v>1815.3536327456522</v>
      </c>
      <c r="N71" s="61">
        <f>NPV(N70,$M$68:$X$68)+$L$68</f>
        <v>1425.505345424926</v>
      </c>
    </row>
    <row r="72" spans="1:24">
      <c r="J72" t="s">
        <v>57</v>
      </c>
      <c r="K72" s="60">
        <f>NPV(K$70,$L$69:$X$69)/K70</f>
        <v>5618.3569101290022</v>
      </c>
      <c r="L72" s="60">
        <f>NPV(L$70,$L$69:$X$69)/L70</f>
        <v>2334.493086749339</v>
      </c>
      <c r="M72" s="60">
        <f>NPV(M$70,$L$69:$X$69)/M70</f>
        <v>1324.4786110251332</v>
      </c>
      <c r="N72" s="60">
        <f>NPV(N$70,$L$69:$X$69)/N70</f>
        <v>789.71344652310665</v>
      </c>
    </row>
    <row r="73" spans="1:24">
      <c r="J73" s="2" t="s">
        <v>29</v>
      </c>
      <c r="K73" s="71">
        <f>K72+K71</f>
        <v>8891.0445196649525</v>
      </c>
      <c r="L73" s="71">
        <f>L72+L71</f>
        <v>4660.4222087893704</v>
      </c>
      <c r="M73" s="71">
        <f>M72+M71</f>
        <v>3139.8322437707857</v>
      </c>
      <c r="N73" s="71">
        <f>N72+N71</f>
        <v>2215.2187919480325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2013-10-02T22:01:32Z</dcterms:created>
  <dcterms:modified xsi:type="dcterms:W3CDTF">2013-10-03T20:19:22Z</dcterms:modified>
</cp:coreProperties>
</file>